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76040356120\Desktop\Projeto Parque Berneck2\08 - PRAÇA DE ALIMENTAÇÃO\PROJETO ELÉTRICO\FINAL\"/>
    </mc:Choice>
  </mc:AlternateContent>
  <bookViews>
    <workbookView xWindow="0" yWindow="0" windowWidth="16935" windowHeight="11625" tabRatio="849" activeTab="1"/>
  </bookViews>
  <sheets>
    <sheet name="RESUMO" sheetId="9" r:id="rId1"/>
    <sheet name="PLANILHA ORÇAMENTARIA" sheetId="7" r:id="rId2"/>
    <sheet name="BDI - Aliquota ISSQN - 5,0%" sheetId="57" r:id="rId3"/>
    <sheet name="ENCARGOS SOCIAIS" sheetId="45" r:id="rId4"/>
    <sheet name="CPU" sheetId="59" r:id="rId5"/>
    <sheet name="MAPA DE COTAÇÃO" sheetId="60" r:id="rId6"/>
    <sheet name="MAPA DE REFERÊNCIA" sheetId="61" r:id="rId7"/>
    <sheet name="quant-elétrico" sheetId="54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4" hidden="1">CPU!$B$1:$B$11</definedName>
    <definedName name="A">[1]ELÉTRICA!#REF!</definedName>
    <definedName name="_xlnm.Print_Area" localSheetId="2">'BDI - Aliquota ISSQN - 5,0%'!$A$1:$C$35</definedName>
    <definedName name="BDI">'[1]estimativa de custo IRMA DULCE'!$I$7</definedName>
    <definedName name="COMPOSICAO133" localSheetId="3">[1]ELÉTRICA!#REF!</definedName>
    <definedName name="COMPOSICAO133">[1]ELÉTRICA!#REF!</definedName>
    <definedName name="COMPOSICAOC138" localSheetId="3">[1]INFRA!#REF!</definedName>
    <definedName name="COMPOSICAOC138">[1]INFRA!#REF!</definedName>
    <definedName name="COMPOSICAOE131" localSheetId="3">[1]ELÉTRICA!#REF!</definedName>
    <definedName name="COMPOSICAOE131">[1]ELÉTRICA!#REF!</definedName>
    <definedName name="COMPOSICAOE132" localSheetId="3">[1]ELÉTRICA!#REF!</definedName>
    <definedName name="COMPOSICAOE132">[1]ELÉTRICA!#REF!</definedName>
    <definedName name="COMPOSICAOE133" localSheetId="3">[1]ELÉTRICA!#REF!</definedName>
    <definedName name="COMPOSICAOE133">[1]ELÉTRICA!#REF!</definedName>
    <definedName name="COMPOSICAOE134" localSheetId="3">[1]ELÉTRICA!#REF!</definedName>
    <definedName name="COMPOSICAOE134">[1]ELÉTRICA!#REF!</definedName>
    <definedName name="COMPOSICAOE136">[1]ELÉTRICA!$F$25</definedName>
    <definedName name="COMPOSICAOE137" localSheetId="3">[1]ELÉTRICA!#REF!</definedName>
    <definedName name="COMPOSICAOE137">[1]ELÉTRICA!#REF!</definedName>
    <definedName name="COMPOSICAOE139" localSheetId="3">[1]ELÉTRICA!#REF!</definedName>
    <definedName name="COMPOSICAOE139">[1]ELÉTRICA!#REF!</definedName>
    <definedName name="COMPOSICAOE140" localSheetId="3">[1]ELÉTRICA!#REF!</definedName>
    <definedName name="COMPOSICAOE140">[1]ELÉTRICA!#REF!</definedName>
    <definedName name="COMPOSICAOE141" localSheetId="3">[1]ELÉTRICA!#REF!</definedName>
    <definedName name="COMPOSICAOE141">[1]ELÉTRICA!#REF!</definedName>
    <definedName name="COMPOSICAOE142" localSheetId="3">[1]ELÉTRICA!#REF!</definedName>
    <definedName name="COMPOSICAOE142">[1]ELÉTRICA!#REF!</definedName>
    <definedName name="COMPOSICAOE143" localSheetId="3">[1]ELÉTRICA!#REF!</definedName>
    <definedName name="COMPOSICAOE143">[1]ELÉTRICA!#REF!</definedName>
    <definedName name="COMPOSICAOE144" localSheetId="3">[1]ELÉTRICA!#REF!</definedName>
    <definedName name="COMPOSICAOE144">[1]ELÉTRICA!#REF!</definedName>
    <definedName name="COMPOSICAOE145" localSheetId="3">[1]ELÉTRICA!#REF!</definedName>
    <definedName name="COMPOSICAOE145">[1]ELÉTRICA!#REF!</definedName>
    <definedName name="COMPOSICAOE146" localSheetId="3">[1]ELÉTRICA!#REF!</definedName>
    <definedName name="COMPOSICAOE146">[1]ELÉTRICA!#REF!</definedName>
    <definedName name="COMPOSICAOE147" localSheetId="3">[1]ELÉTRICA!#REF!</definedName>
    <definedName name="COMPOSICAOE147">[1]ELÉTRICA!#REF!</definedName>
    <definedName name="COMPOSICAOE148" localSheetId="3">[1]ELÉTRICA!#REF!</definedName>
    <definedName name="COMPOSICAOE148">[1]ELÉTRICA!#REF!</definedName>
    <definedName name="COMPOSICAOE149" localSheetId="3">[1]ELÉTRICA!#REF!</definedName>
    <definedName name="COMPOSICAOE149">[1]ELÉTRICA!#REF!</definedName>
    <definedName name="COMPOSICAOE150" localSheetId="3">[1]ELÉTRICA!#REF!</definedName>
    <definedName name="COMPOSICAOE150">[1]ELÉTRICA!#REF!</definedName>
    <definedName name="COMPOSICAOE151" localSheetId="3">[1]ELÉTRICA!#REF!</definedName>
    <definedName name="COMPOSICAOE151">[1]ELÉTRICA!#REF!</definedName>
    <definedName name="COMPOSICAOE152" localSheetId="3">[1]ELÉTRICA!#REF!</definedName>
    <definedName name="COMPOSICAOE152">[1]ELÉTRICA!#REF!</definedName>
    <definedName name="COMPOSICAOE154" localSheetId="3">[1]ELÉTRICA!#REF!</definedName>
    <definedName name="COMPOSICAOE154">[1]ELÉTRICA!#REF!</definedName>
    <definedName name="COMPOSICAOE19" localSheetId="3">#REF!</definedName>
    <definedName name="COMPOSICAOE19">#REF!</definedName>
    <definedName name="COMPOSICAOE20" localSheetId="3">#REF!</definedName>
    <definedName name="COMPOSICAOE20">#REF!</definedName>
    <definedName name="COMPOSICAOE21" localSheetId="3">#REF!</definedName>
    <definedName name="COMPOSICAOE21">#REF!</definedName>
    <definedName name="COMPOSICAOE22" localSheetId="3">#REF!</definedName>
    <definedName name="COMPOSICAOE22">#REF!</definedName>
    <definedName name="COMPOSICAOE23" localSheetId="3">#REF!</definedName>
    <definedName name="COMPOSICAOE23">#REF!</definedName>
    <definedName name="COMPOSICAOE24" localSheetId="3">#REF!</definedName>
    <definedName name="COMPOSICAOE24">#REF!</definedName>
    <definedName name="COMPOSICAOI1" localSheetId="3">#REF!</definedName>
    <definedName name="COMPOSICAOI1">#REF!</definedName>
    <definedName name="COMPOSICAOI10" localSheetId="3">#REF!</definedName>
    <definedName name="COMPOSICAOI10">#REF!</definedName>
    <definedName name="COMPOSICAOI100">[1]INFRA!$F$80</definedName>
    <definedName name="COMPOSICAOI101">[1]INFRA!$F$98</definedName>
    <definedName name="COMPOSICAOI102">[1]INFRA!$F$116</definedName>
    <definedName name="COMPOSICAOI103">[1]INFRA!$F$134</definedName>
    <definedName name="COMPOSICAOI104">[1]INFRA!$F$152</definedName>
    <definedName name="COMPOSICAOI105">[1]INFRA!$F$170</definedName>
    <definedName name="COMPOSICAOI106">[1]INFRA!$F$188</definedName>
    <definedName name="COMPOSICAOI107">[1]INFRA!$F$206</definedName>
    <definedName name="COMPOSICAOI108">[1]INFRA!$F$224</definedName>
    <definedName name="COMPOSICAOI109" localSheetId="3">[1]INFRA!#REF!</definedName>
    <definedName name="COMPOSICAOI109">[1]INFRA!#REF!</definedName>
    <definedName name="COMPOSICAOI11" localSheetId="3">#REF!</definedName>
    <definedName name="COMPOSICAOI11">#REF!</definedName>
    <definedName name="COMPOSICAOI110" localSheetId="3">[1]INFRA!#REF!</definedName>
    <definedName name="COMPOSICAOI110">[1]INFRA!#REF!</definedName>
    <definedName name="COMPOSICAOI111">[1]INFRA!$F$242</definedName>
    <definedName name="COMPOSICAOI112">[1]INFRA!$F$261</definedName>
    <definedName name="COMPOSICAOI113">[1]INFRA!$F$279</definedName>
    <definedName name="COMPOSICAOI114" localSheetId="3">[1]INFRA!#REF!</definedName>
    <definedName name="COMPOSICAOI114">[1]INFRA!#REF!</definedName>
    <definedName name="COMPOSICAOI115" localSheetId="3">[1]INFRA!#REF!</definedName>
    <definedName name="COMPOSICAOI115">[1]INFRA!#REF!</definedName>
    <definedName name="COMPOSICAOI116">[1]INFRA!$F$297</definedName>
    <definedName name="COMPOSICAOI117" localSheetId="3">[1]INFRA!#REF!</definedName>
    <definedName name="COMPOSICAOI117">[1]INFRA!#REF!</definedName>
    <definedName name="COMPOSICAOI118">[1]INFRA!$F$315</definedName>
    <definedName name="COMPOSICAOI119" localSheetId="3">[1]INFRA!#REF!</definedName>
    <definedName name="COMPOSICAOI119">[1]INFRA!#REF!</definedName>
    <definedName name="COMPOSICAOI12" localSheetId="3">#REF!</definedName>
    <definedName name="COMPOSICAOI12">#REF!</definedName>
    <definedName name="COMPOSICAOI120">[1]INFRA!$F$334</definedName>
    <definedName name="COMPOSICAOI121">[1]INFRA!$F$352</definedName>
    <definedName name="COMPOSICAOI122">[1]INFRA!$F$370</definedName>
    <definedName name="COMPOSICAOI123">[1]INFRA!$F$388</definedName>
    <definedName name="COMPOSICAOI124">[1]INFRA!$F$406</definedName>
    <definedName name="COMPOSICAOI125">[1]INFRA!$F$424</definedName>
    <definedName name="COMPOSICAOI126">[1]INFRA!$F$442</definedName>
    <definedName name="COMPOSICAOI127">[1]INFRA!$F$460</definedName>
    <definedName name="COMPOSICAOI128">[1]INFRA!$F$478</definedName>
    <definedName name="COMPOSICAOI129">[1]INFRA!$F$496</definedName>
    <definedName name="COMPOSICAOI13" localSheetId="3">#REF!</definedName>
    <definedName name="COMPOSICAOI13">#REF!</definedName>
    <definedName name="COMPOSICAOI130">[1]INFRA!$F$514</definedName>
    <definedName name="COMPOSICAOI135" localSheetId="3">[1]ELÉTRICA!#REF!</definedName>
    <definedName name="COMPOSICAOI135">[1]ELÉTRICA!#REF!</definedName>
    <definedName name="COMPOSICAOI14" localSheetId="3">#REF!</definedName>
    <definedName name="COMPOSICAOI14">#REF!</definedName>
    <definedName name="COMPOSICAOI15" localSheetId="3">#REF!</definedName>
    <definedName name="COMPOSICAOI15">#REF!</definedName>
    <definedName name="COMPOSICAOI153" localSheetId="3">[1]INFRA!#REF!</definedName>
    <definedName name="COMPOSICAOI153">[1]INFRA!#REF!</definedName>
    <definedName name="COMPOSICAOI155" localSheetId="3">[1]INFRA!#REF!</definedName>
    <definedName name="COMPOSICAOI155">[1]INFRA!#REF!</definedName>
    <definedName name="COMPOSICAOI156" localSheetId="3">[1]INFRA!#REF!</definedName>
    <definedName name="COMPOSICAOI156">[1]INFRA!#REF!</definedName>
    <definedName name="COMPOSICAOI157" localSheetId="3">[1]INFRA!#REF!</definedName>
    <definedName name="COMPOSICAOI157">[1]INFRA!#REF!</definedName>
    <definedName name="COMPOSICAOI16" localSheetId="3">#REF!</definedName>
    <definedName name="COMPOSICAOI16">#REF!</definedName>
    <definedName name="COMPOSICAOI17" localSheetId="3">#REF!</definedName>
    <definedName name="COMPOSICAOI17">#REF!</definedName>
    <definedName name="COMPOSICAOI18" localSheetId="3">#REF!</definedName>
    <definedName name="COMPOSICAOI18">#REF!</definedName>
    <definedName name="COMPOSICAOI2" localSheetId="3">#REF!</definedName>
    <definedName name="COMPOSICAOI2">#REF!</definedName>
    <definedName name="COMPOSICAOI200" localSheetId="3">[1]INFRA!#REF!</definedName>
    <definedName name="COMPOSICAOI200">[1]INFRA!#REF!</definedName>
    <definedName name="COMPOSICAOI202" localSheetId="3">[1]INFRA!#REF!</definedName>
    <definedName name="COMPOSICAOI202">[1]INFRA!#REF!</definedName>
    <definedName name="COMPOSICAOI203">[1]INFRA!$F$532</definedName>
    <definedName name="COMPOSICAOI204" localSheetId="3">[1]INFRA!#REF!</definedName>
    <definedName name="COMPOSICAOI204">[1]INFRA!#REF!</definedName>
    <definedName name="COMPOSICAOI3" localSheetId="3">#REF!</definedName>
    <definedName name="COMPOSICAOI3">#REF!</definedName>
    <definedName name="COMPOSICAOI4" localSheetId="3">#REF!</definedName>
    <definedName name="COMPOSICAOI4">#REF!</definedName>
    <definedName name="COMPOSICAOI5" localSheetId="3">#REF!</definedName>
    <definedName name="COMPOSICAOI5">#REF!</definedName>
    <definedName name="COMPOSICAOI6" localSheetId="3">#REF!</definedName>
    <definedName name="COMPOSICAOI6">#REF!</definedName>
    <definedName name="COMPOSICAOI7" localSheetId="3">#REF!</definedName>
    <definedName name="COMPOSICAOI7">#REF!</definedName>
    <definedName name="COMPOSICAOI8" localSheetId="3">#REF!</definedName>
    <definedName name="COMPOSICAOI8">#REF!</definedName>
    <definedName name="COMPOSICAOI87" localSheetId="3">[1]INFRA!#REF!</definedName>
    <definedName name="COMPOSICAOI87">[1]INFRA!#REF!</definedName>
    <definedName name="COMPOSICAOI88" localSheetId="3">[1]INFRA!#REF!</definedName>
    <definedName name="COMPOSICAOI88">[1]INFRA!#REF!</definedName>
    <definedName name="COMPOSICAOI89" localSheetId="3">[1]INFRA!#REF!</definedName>
    <definedName name="COMPOSICAOI89">[1]INFRA!#REF!</definedName>
    <definedName name="COMPOSICAOI9">[1]INFRA!$F$27</definedName>
    <definedName name="COMPOSICAOI90" localSheetId="3">[1]INFRA!#REF!</definedName>
    <definedName name="COMPOSICAOI90">[1]INFRA!#REF!</definedName>
    <definedName name="COMPOSICAOI91" localSheetId="3">[1]INFRA!#REF!</definedName>
    <definedName name="COMPOSICAOI91">[1]INFRA!#REF!</definedName>
    <definedName name="COMPOSICAOI92" localSheetId="3">[1]INFRA!#REF!</definedName>
    <definedName name="COMPOSICAOI92">[1]INFRA!#REF!</definedName>
    <definedName name="COMPOSICAOI93" localSheetId="3">[1]INFRA!#REF!</definedName>
    <definedName name="COMPOSICAOI93">[1]INFRA!#REF!</definedName>
    <definedName name="COMPOSICAOI94" localSheetId="3">[1]INFRA!#REF!</definedName>
    <definedName name="COMPOSICAOI94">[1]INFRA!#REF!</definedName>
    <definedName name="COMPOSICAOI95">[1]INFRA!$F$44</definedName>
    <definedName name="COMPOSICAOI96" localSheetId="3">[1]INFRA!#REF!</definedName>
    <definedName name="COMPOSICAOI96">[1]INFRA!#REF!</definedName>
    <definedName name="COMPOSICAOI97" localSheetId="3">[1]INFRA!#REF!</definedName>
    <definedName name="COMPOSICAOI97">[1]INFRA!#REF!</definedName>
    <definedName name="COMPOSICAOI98" localSheetId="3">[1]INFRA!#REF!</definedName>
    <definedName name="COMPOSICAOI98">[1]INFRA!#REF!</definedName>
    <definedName name="COMPOSICAOI99">[1]INFRA!$F$62</definedName>
    <definedName name="COMPOSICAOL64">'[1]LÓGICA 2'!$F$24</definedName>
    <definedName name="COMPOSICAOL65">'[1]LÓGICA 2'!$F$42</definedName>
    <definedName name="COMPOSICAOL67">'[1]LÓGICA 2'!$F$78</definedName>
    <definedName name="COMPOSICAOL68">'[1]LÓGICA 2'!$F$96</definedName>
    <definedName name="COMPOSICAOL69">'[1]LÓGICA 2'!$F$116</definedName>
    <definedName name="COMPOSICAOL70">'[1]LÓGICA 2'!$F$134</definedName>
    <definedName name="COMPOSICAOL71" localSheetId="3">'[1]LÓGICA 2'!#REF!</definedName>
    <definedName name="COMPOSICAOL71">'[1]LÓGICA 2'!#REF!</definedName>
    <definedName name="COMPOSICAOL72">'[1]LÓGICA 2'!$F$155</definedName>
    <definedName name="COMPOSICAOL73">'[1]LÓGICA 2'!$F$177</definedName>
    <definedName name="COMPOSICAOL74" localSheetId="3">'[1]LÓGICA 2'!#REF!</definedName>
    <definedName name="COMPOSICAOL74">'[1]LÓGICA 2'!#REF!</definedName>
    <definedName name="COMPOSICAOL75" localSheetId="3">'[1]LÓGICA 2'!#REF!</definedName>
    <definedName name="COMPOSICAOL75">'[1]LÓGICA 2'!#REF!</definedName>
    <definedName name="COMPOSICAOL76">'[1]LÓGICA 2'!$F$195</definedName>
    <definedName name="COMPOSICAOL77">'[1]LÓGICA 2'!$F$213</definedName>
    <definedName name="COMPOSICAOL78">'[1]LÓGICA 2'!$F$231</definedName>
    <definedName name="COMPOSICAOL79">'[1]LÓGICA 2'!$F$249</definedName>
    <definedName name="COMPOSICAOL80">'[1]LÓGICA 2'!$F$267</definedName>
    <definedName name="COMPOSICAOL81">'[1]LÓGICA 2'!$F$285</definedName>
    <definedName name="COMPOSICAOL82">'[1]LÓGICA 2'!$F$303</definedName>
    <definedName name="COMPOSICAOL83" localSheetId="3">'[1]LÓGICA 2'!#REF!</definedName>
    <definedName name="COMPOSICAOL83">'[1]LÓGICA 2'!#REF!</definedName>
    <definedName name="COMPOSICAOL84">'[1]LÓGICA 2'!$F$321</definedName>
    <definedName name="COMPOSICAOL85">'[1]LÓGICA 2'!$F$339</definedName>
    <definedName name="COMPOSICAOL86">'[1]LÓGICA 2'!$F$357</definedName>
    <definedName name="COMPOSICAOL87">'[1]LÓGICA 2'!$F$374</definedName>
    <definedName name="eqrrewr" localSheetId="3">[1]INFRA!#REF!</definedName>
    <definedName name="eqrrewr">[1]INFRA!#REF!</definedName>
    <definedName name="EQT_TB_ESQUADRIA_N°_ESQUADRIA">[2]!TB_ESQUADRIA[N°_ESQUADRIA]</definedName>
    <definedName name="ETQ_Fonte">[2]!TB_Fonte[FONTE]</definedName>
    <definedName name="ETQ_ID_TB_GERAL">[2]!TB_Geral[ID]</definedName>
    <definedName name="ETQ_Resumo_Bitola_Aço">[2]!TB_Resultado_Aço_SETOP[Ø_BITOLA_'[MM']]</definedName>
    <definedName name="ETQ_TB_AGRUPADOR">[2]!TB_Agrupador[AGRUPADOR]</definedName>
    <definedName name="ETQ_TB_AGRUPADOR_ID">[2]!TB_AGRUPADOR_1[ID]</definedName>
    <definedName name="ETQ_TB_ESPECIFICAÇÃO_ID_ESPECIFICAÇÃO">[2]!TB_ESPECIFICAÇÃO[ID_ESPECIFICAÇÃO]</definedName>
    <definedName name="ETQ_TB_ID_Alvenaria">[2]!TB_LEVANTAMENTO_ACABAMENTO33[ID]</definedName>
    <definedName name="ETQ_TB_LEVANTAMENTO_ACABAMENTO_ID">[3]!TB_LEVANTAMENTO_ACABAMENTO[ID]</definedName>
    <definedName name="ETQ_TB_TIPO">[2]!TB_TIPO[TIPO]</definedName>
    <definedName name="ETQ_TB_TIPO_ESQUADRIA">[2]!TB_TIPO_ESQUADRIA[TIPO_ESQ]</definedName>
    <definedName name="ETQ_TB_TIPO_FORMA">[2]!TB_TIPO_FORMA[FORMA ATEX]</definedName>
    <definedName name="ETQ_TB_TIPO_ITEM">[2]!TB_TIPO_ITEM[TIPO_ITEM]</definedName>
    <definedName name="ETQ_TB_UNIDADES">[2]!TB_Unidades[UNIDADE]</definedName>
    <definedName name="ETQ_Tipo_Cobertura">#REF!</definedName>
    <definedName name="ETQ_Tipo_Elemento_Drenagem">#REF!</definedName>
    <definedName name="ETQ_Tipo_Impermeabilização">#REF!</definedName>
    <definedName name="ETQ_Tipo_Índice">[2]!TB_Tipo_Índice_Geral[TIPO_ÍNDICE]</definedName>
    <definedName name="ETQ_Tipo_Instalação_HidroSanitária">[2]!TB_Tipo_Item_Geral[TIPO_ITEM]</definedName>
    <definedName name="ETQ_Tipo_Metodologia">[2]!TB_Tipo_Metologia_Calculo[[#All],[METOLOGIA_CÁLCULO]]</definedName>
    <definedName name="ETQ_Tipo_Peça">[2]!TB_Tipo_Peça[TIPO_PEÇA]</definedName>
    <definedName name="ETQ_Tipo_Vedação">[2]!TB_Tipo_Vedação[TIPO_VEDAÇÃO]</definedName>
    <definedName name="RODATETO">[1]ELÉTRICA!#REF!</definedName>
    <definedName name="RODATETO1">[1]ELÉTRICA!#REF!</definedName>
    <definedName name="Serviços">[4]Solum!$A$3:$AD$2430</definedName>
    <definedName name="TB_Inclinação">[2]!TB_Fórmula_Inclinação[#Data]</definedName>
    <definedName name="VERGA">#REF!</definedName>
  </definedNames>
  <calcPr calcId="152511"/>
</workbook>
</file>

<file path=xl/calcChain.xml><?xml version="1.0" encoding="utf-8"?>
<calcChain xmlns="http://schemas.openxmlformats.org/spreadsheetml/2006/main">
  <c r="G23" i="7" l="1"/>
  <c r="H23" i="7" s="1"/>
  <c r="G36" i="7"/>
  <c r="H36" i="7" s="1"/>
  <c r="G37" i="7" l="1"/>
  <c r="H37" i="7" s="1"/>
  <c r="G30" i="7"/>
  <c r="H30" i="7" s="1"/>
  <c r="G29" i="7"/>
  <c r="H29" i="7" s="1"/>
  <c r="G28" i="7"/>
  <c r="H28" i="7" s="1"/>
  <c r="G27" i="7"/>
  <c r="H27" i="7" s="1"/>
  <c r="G26" i="7"/>
  <c r="H26" i="7" s="1"/>
  <c r="G33" i="7"/>
  <c r="H33" i="7" s="1"/>
  <c r="G14" i="7"/>
  <c r="H14" i="7" s="1"/>
  <c r="G12" i="7" l="1"/>
  <c r="H12" i="7" s="1"/>
  <c r="J319" i="60" l="1"/>
  <c r="J316" i="60"/>
  <c r="J313" i="60"/>
  <c r="J310" i="60"/>
  <c r="C22" i="57" l="1"/>
  <c r="C25" i="57" s="1"/>
  <c r="C20" i="57"/>
  <c r="C12" i="57"/>
  <c r="C8" i="57"/>
  <c r="D38" i="45" l="1"/>
  <c r="C38" i="45"/>
  <c r="D34" i="45"/>
  <c r="C34" i="45"/>
  <c r="D27" i="45"/>
  <c r="C27" i="45"/>
  <c r="D15" i="45"/>
  <c r="D39" i="45" s="1"/>
  <c r="C15" i="45"/>
  <c r="C39" i="45" s="1"/>
  <c r="G11" i="7" l="1"/>
  <c r="H11" i="7" s="1"/>
  <c r="G10" i="7"/>
  <c r="H10" i="7" s="1"/>
  <c r="G16" i="7"/>
  <c r="H16" i="7" s="1"/>
  <c r="G13" i="7"/>
  <c r="H13" i="7" s="1"/>
  <c r="G15" i="7"/>
  <c r="H15" i="7" s="1"/>
  <c r="G22" i="7"/>
  <c r="H22" i="7" s="1"/>
  <c r="G21" i="7"/>
  <c r="H21" i="7" s="1"/>
  <c r="G19" i="7"/>
  <c r="H19" i="7" s="1"/>
  <c r="G25" i="7"/>
  <c r="H25" i="7" s="1"/>
  <c r="G18" i="7"/>
  <c r="H18" i="7" s="1"/>
  <c r="G24" i="7"/>
  <c r="H24" i="7" s="1"/>
  <c r="G20" i="7"/>
  <c r="H20" i="7" s="1"/>
  <c r="G17" i="7"/>
  <c r="H17" i="7" s="1"/>
  <c r="G39" i="7"/>
  <c r="G38" i="7"/>
  <c r="G35" i="7"/>
  <c r="G31" i="7"/>
  <c r="G32" i="7"/>
  <c r="G34" i="7"/>
  <c r="B5" i="9"/>
  <c r="A12" i="9"/>
  <c r="B12" i="9"/>
  <c r="H39" i="7" l="1"/>
  <c r="H38" i="7"/>
  <c r="H35" i="7"/>
  <c r="H34" i="7"/>
  <c r="H32" i="7"/>
  <c r="H31" i="7"/>
  <c r="H40" i="7" l="1"/>
  <c r="H41" i="7" s="1"/>
  <c r="A15" i="9" l="1"/>
  <c r="A11" i="9"/>
  <c r="B6" i="9"/>
  <c r="B4" i="9"/>
  <c r="B3" i="9"/>
  <c r="B1" i="9"/>
  <c r="D12" i="9" l="1"/>
  <c r="D14" i="9" s="1"/>
  <c r="C12" i="9" l="1"/>
  <c r="C14" i="9" l="1"/>
</calcChain>
</file>

<file path=xl/sharedStrings.xml><?xml version="1.0" encoding="utf-8"?>
<sst xmlns="http://schemas.openxmlformats.org/spreadsheetml/2006/main" count="3775" uniqueCount="1272">
  <si>
    <t>ITEM</t>
  </si>
  <si>
    <t>DESCRIÇÃO</t>
  </si>
  <si>
    <t>OBRA</t>
  </si>
  <si>
    <t>%</t>
  </si>
  <si>
    <t>CÓDIGO</t>
  </si>
  <si>
    <t>UND</t>
  </si>
  <si>
    <t>QNT</t>
  </si>
  <si>
    <t>P. UNT</t>
  </si>
  <si>
    <t>P. TOTAL</t>
  </si>
  <si>
    <t>M²</t>
  </si>
  <si>
    <t>M³</t>
  </si>
  <si>
    <t>TOTAL DO ITEM</t>
  </si>
  <si>
    <t>BDI:</t>
  </si>
  <si>
    <t>PREÇO GLOBAL</t>
  </si>
  <si>
    <t>PLANILHA ORÇAMENTÁRIA</t>
  </si>
  <si>
    <t>VALOR</t>
  </si>
  <si>
    <t>TOTAL</t>
  </si>
  <si>
    <t>Município</t>
  </si>
  <si>
    <t>Endereço</t>
  </si>
  <si>
    <t>Referência:</t>
  </si>
  <si>
    <t>Referência</t>
  </si>
  <si>
    <t>Custo por m²:</t>
  </si>
  <si>
    <t>PLANILHA RESUMO</t>
  </si>
  <si>
    <t>P. BASE</t>
  </si>
  <si>
    <t>UN</t>
  </si>
  <si>
    <t>Und</t>
  </si>
  <si>
    <t>KG</t>
  </si>
  <si>
    <t>M</t>
  </si>
  <si>
    <t>m²</t>
  </si>
  <si>
    <t>11.0</t>
  </si>
  <si>
    <t>4,00% de PV</t>
  </si>
  <si>
    <t>CF do (PV-Lucro Operacional)</t>
  </si>
  <si>
    <t>C - Riscos</t>
  </si>
  <si>
    <t>1,25% de PV</t>
  </si>
  <si>
    <t>2,50% a.a. sobre 5,00% do PV</t>
  </si>
  <si>
    <t>Sub-total</t>
  </si>
  <si>
    <t>E - Lucro Operacional</t>
  </si>
  <si>
    <t>7,50% de PV</t>
  </si>
  <si>
    <t>F - PIS</t>
  </si>
  <si>
    <t>0,65% de PV</t>
  </si>
  <si>
    <t>G - COFINS</t>
  </si>
  <si>
    <t>3,00% de PV</t>
  </si>
  <si>
    <t>H - ISSQN</t>
  </si>
  <si>
    <t>Custo Direto - CD</t>
  </si>
  <si>
    <t>Preço de Venda - PV</t>
  </si>
  <si>
    <t>Legenda:</t>
  </si>
  <si>
    <t>CD = Custo Direto</t>
  </si>
  <si>
    <t>IA = Inflação Acumulada (período de 12 meses - IPCA) = 4,84%</t>
  </si>
  <si>
    <t>CF = ((1 + Selic)¹/¹² x ((1+IA)¹/¹² -1)</t>
  </si>
  <si>
    <t>Seguros e Garantias (2,5% a.a. sobre 5% do PV) - Prazo médio de 1 ano</t>
  </si>
  <si>
    <t>Lucro Operacional conforme Portaria SINFRA n°. 343/05 de 07 de junho de 2005.</t>
  </si>
  <si>
    <t>Localidade / alíquota ISSQN</t>
  </si>
  <si>
    <t>Para Mão de Obra</t>
  </si>
  <si>
    <t>40% sobre alíquota</t>
  </si>
  <si>
    <t>Período:</t>
  </si>
  <si>
    <t>BDI Final com impostos</t>
  </si>
  <si>
    <t>AC - Administração Central</t>
  </si>
  <si>
    <t>DF - Custos Financeiros</t>
  </si>
  <si>
    <t>S - Seguros e Garantias Contratuais</t>
  </si>
  <si>
    <t xml:space="preserve">G - Garantias </t>
  </si>
  <si>
    <t>Contribuição Previdenciária - Lei N° 13.161/15</t>
  </si>
  <si>
    <t>Selic Fev/2014 = 10,52%</t>
  </si>
  <si>
    <t>m³</t>
  </si>
  <si>
    <t>m</t>
  </si>
  <si>
    <t>74145/001</t>
  </si>
  <si>
    <t>33.3</t>
  </si>
  <si>
    <t>33.0</t>
  </si>
  <si>
    <t>33.1</t>
  </si>
  <si>
    <t>33.2</t>
  </si>
  <si>
    <t>33.9</t>
  </si>
  <si>
    <t>33.11</t>
  </si>
  <si>
    <t>33.12</t>
  </si>
  <si>
    <t>33.13</t>
  </si>
  <si>
    <t>33.16</t>
  </si>
  <si>
    <t>33.17</t>
  </si>
  <si>
    <t>33.18</t>
  </si>
  <si>
    <t>33.23</t>
  </si>
  <si>
    <t>M3</t>
  </si>
  <si>
    <t>AQUISIÇÃO DE MATERIAL PARA ATERRO</t>
  </si>
  <si>
    <t>FORNECIMENTO DE ESTRUTURA METÁLICA PARA COBERTURA, COM UTILIZAÇÃO DE PERFIS EM AÇO ASTM A36</t>
  </si>
  <si>
    <t>MONTAGEM DE ESTRUTURA METÁLICA</t>
  </si>
  <si>
    <t>FORNECIMENTO E INSTALAÇÃO DE JANELA DE ALUMÍNIO TIPO GUILHOTINA (1,50X2,00)M, C/ PASSA PRATO EM GRANITO COMP. 2,00MXLARG. 40CM, INCLUSIVE ACESSÓRIOS DE FIXAÇÃO CONFORME DETALHE SEDUC</t>
  </si>
  <si>
    <t>APLICAÇÃO DE LIQUIBRILHO SOBRE PINTURAS, DUAS DEMÃOS</t>
  </si>
  <si>
    <t>FORNECIMENTO E INSTALAÇÃO DE QUADRO DE VIDRO TEMPERADO 6MM 4X1,1M</t>
  </si>
  <si>
    <t>EXECUÇÃO DE ABRIGO DE GÁS EM ALVENARIA DE BLOCOS CERÂMICOS, PORTÃO EM TELA DE ARAME GALVANIZADO, DIMENSÕES CONFORME PROJETO PADRÃO SEDUC</t>
  </si>
  <si>
    <t>FORNECIMENTO E INSTALAÇÃO DE BARRA DE APOIO PARA PCD, EM AÇO INOX, 80CM</t>
  </si>
  <si>
    <t>SDC04013</t>
  </si>
  <si>
    <t>FORNECIMENTO E INSTALAÇÃO DE KIT CONTENDO 3 MASTROS P/ BANDEIRA EM TUBO DE AÇO GALVANIZADO 7,00M E ALTURA LIVRE 6,00M</t>
  </si>
  <si>
    <t>FORNECIMENTO E INSTALAÇÃO DE PLACA DE INAUGURAÇÃO, 40X50, EM AÇO INOXIDAVEL E ESCRITA EM BAIXO RELEVO</t>
  </si>
  <si>
    <t>LAJE PRÉ-MOLDADA TRELIÇADA, PARA COBERTURA, INCLUSIVE EPS, CAPEAMENTO 4,0CM E ALTURA FINAL 12,0CM, FCK=25MPA. INCLUSO ESCORAMENTO</t>
  </si>
  <si>
    <t>TELHAMENTO COM TELHA DE AÇO/ALUMÍNIO, ONDULADA, E = 0,5 MM, COM ATÉ 2 ÁGUAS, INCLUSO IÇAMENTO</t>
  </si>
  <si>
    <t>CONJUNTO PARA FUTSAL COM DUAS TRAVES OFICIAIS DE 3,00 X 2,00 M EM TUBO DE ACO GALVANIZADO 3" COM REQUADRO EM TUBO DE 1", PINTURA EM PRIMER COM TINTA ESMALTE SINTETICO E REDES DE POLIETILENO FIO 4 MM</t>
  </si>
  <si>
    <t>CONJUNTO PARA QUADRA DE VOLEI COM POSTES EM TUBO DE ACO GALVANIZADO 3", H = *255* CM, PINTURA EM TINTA ESMALTE SINTETICO, REDE DE NYLON COM 2 MM, MALHA 10 X 10 CM E ANTENAS OFICIAIS EM FIBRA DE VIDRO</t>
  </si>
  <si>
    <t>SUPORTE PARA TABELA DE BASQUETE DE CONCRETO ARMADO FCK = 15MPA, INCLUSIVE FORMA, ARMAÇÃO, LANÇAMENTO E DESFORMA</t>
  </si>
  <si>
    <t>PAR DE TABELAS DE BASQUETE EM COMPENSADO NAVAL DE *1,80 X 1,20* M, COM ARO DE METAL E REDE (SEM SUPORTE DE FIXACAO)</t>
  </si>
  <si>
    <t>BANCADA PARA COZINHA EM AÇO INOX  NAS DIMENSÕES 2,91M X 0,60M COM 02 CUBAS EM AÇO INOX DE DIMENSÕES 0,50 X 0,45 X 0,35, INCLUSIVE TORNEIRA DE PRESSÃO PARA PIA LONGA DE PAREDE, SIFÃO METÁLICO PARA PIA E VÁLVULA DE ESCOAMENTO METÁLICA PARA PIA DE COZINHA, FIXADA SOBRE PAREDE DE ALVENARIA DE TIJOLO DE 1/2 VEZ ACABAMENTO EM AZULEJO CERAMICO ESMALTADO DE DIMENSÕES 150MM X 150MM COM REJUNTE DE COR BRANCO</t>
  </si>
  <si>
    <t>TORNEIRA PRESSÃO USO GERAL</t>
  </si>
  <si>
    <t>CAIXA SIFONADA DE PVC COM GRELHA BRANCA, 150 X 150 X 50 MM</t>
  </si>
  <si>
    <t>JUNÇÃO 45° DE PVC BRANCO COM REDUÇÃO, PONTA BOLSA E VIROLA, Ø 100 X 50 MM</t>
  </si>
  <si>
    <t>EXECUÇÃO DE FILTRO ANAERÓBICO D=2M E PROFUNDIDADE=2,50M</t>
  </si>
  <si>
    <t>LUMINARIA TIPO CALHA, DE SOBREPOR, COM LAMPADA TUBULAR LED 2X20W COM FLUXO LUMINOSO MÍNIMO DE 4400 LÚMENS, COMPLETA, FORNECIMENTO E INSTALACAO</t>
  </si>
  <si>
    <t>FORNECIMENTO E INSTALAÇÃO DE VENTILADOR DE TETO, 03 PALHETAS</t>
  </si>
  <si>
    <t>FORNECIMENTO E INSTALAÇÃO DE PARAFUSO COM BUCHA S8</t>
  </si>
  <si>
    <t>FORNECIMENTO E INSTALAÇÃO DE PARAFUSO SEXTAVADO INOX 1/4" X 1" COM ARRUELA LISA ZINCADA</t>
  </si>
  <si>
    <t>ABRAÇADEIRA TIPO "D" COM CUNHA, DIÂMETRO 1"</t>
  </si>
  <si>
    <t>FORNECIMENTO E INSTALAÇÃO DE CAIXA DE EQUIPOTENCIALIZAÇÃO 20 X 20 X10 CM</t>
  </si>
  <si>
    <t>FORNECIMENTO E INSTALAÇÃO DE PLACA DE SINALIZAÇÃO DE EXTINTOR 20X30CM</t>
  </si>
  <si>
    <t>FORNECIMENTO E INSTALAÇÃO DE PLACA DE SINALIZAÇÃO INDICATIVA, SAÍDA DE EMERGÊNCIA, SAÍDA LATERAL ESQUERDA/DIREITA/SAÍDA EM FRENTE</t>
  </si>
  <si>
    <t>PLACA DE SINALIZACAO DE SEGURANCA CONTRA INCENDIO, FOTOLUMINESCENTE, RETANGULAR, *13 X 26* CM, EM PVC *2* MM ANTI-CHAMAS (SIMBOLOS, CORES E PICTOGRAMAS CONFORME NBR 13434)</t>
  </si>
  <si>
    <t>FORNECIMENTO E INSTALAÇÃO DE ACIONADOR MANUAL PARA ALARME, TIPO QUEBRA VIDRO, COM MARTELO</t>
  </si>
  <si>
    <t>FORNECIMENTO E INSTALAÇÃO DE SIRENE ELETRÔNICA, 12V, ALARME DE EMERGÊNCIA</t>
  </si>
  <si>
    <t>FORNECIMENTO E INSTALAÇÃO DE CENTRAL DE ALARME IPA, 12 LAÇOS, SEM BATERIA</t>
  </si>
  <si>
    <t>FORNECIMENTO E INSTALAÇÃO DE BATERIA SELADA PARA CENTRAL DE ALARME, 12V/5A</t>
  </si>
  <si>
    <t>LUMINARIA DE EMERGENCIA 30 LEDS, POTENCIA 2 W, BATERIA DE LITIO, AUTONOMIA DE 6 CR</t>
  </si>
  <si>
    <t>PLACA DE SINALIZACAO DE SEGURANCA CONTRA INCENDIO, FOTOLUMINESCENTE, RETANGULAR, *20 X 40* CM, EM PVC *2* MM ANTI-CHAMAS (SIMBOLOS, CORES E PICTOGRAMAS CONFORME NBR 13434)</t>
  </si>
  <si>
    <t>BUCHA DE REDUCAO DE PVC, SOLDAVEL, CURTA COM 60 X 50 MM</t>
  </si>
  <si>
    <t>TOALHEIRO PLASTICO TIPO DISPENSER PARA PAPEL TOALHA INTERFOLHADO</t>
  </si>
  <si>
    <t>M2</t>
  </si>
  <si>
    <t>FORNECIMENTO E INSTALAÇÃO DE TERMINAL DE VENTILAÇÃO, SÉRIE NORMAL, DN 50MM</t>
  </si>
  <si>
    <t>FORNECIMENTO E INSTALAÇÃO DE  CAIXA DE INSPEÇÃO SUSPENSA.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</si>
  <si>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</si>
  <si>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</si>
  <si>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LÂMPADA LED 10 W BIVOLT BRANCA, FORMATO TRADICIONAL (BASE E27) - FORNECIMENTO E INSTALAÇÃO</t>
  </si>
  <si>
    <t>CAIXA RETANGULAR 4" X 2" BAIXA (0,30 M DO PISO), METÁLICA, INSTALADA EM PAREDE - FORNECIMENTO E INSTALAÇÃO. AF_12/2015</t>
  </si>
  <si>
    <t>TOMADA BAIXA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</si>
  <si>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</si>
  <si>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(3 MÓDULOS), 10A/250V, INCLUINDO SUPORTE E PLACA - FORNECIMENTO E INSTALAÇÃO. AF_12/2015</t>
  </si>
  <si>
    <t>DISJUNTOR MONOPOLAR TIPO DIN, CORRENTE NOMINAL DE 10A - FORNECIMENTO E INSTALAÇÃO. AF_04/2016</t>
  </si>
  <si>
    <t>ELETRODUTO FLEXÍVEL CORRUGADO, PVC, DN 25 MM (3/4"), PARA CIRCUITOS TERMINAIS, INSTALADO EM FORRO - FORNECIMENTO E INSTALAÇÃO. AF_12/2015</t>
  </si>
  <si>
    <t>ELETRODUTO FLEXÍVEL CORRUGADO, PVC, DN 32 MM (1"), PARA CIRCUITOS TERMINAIS, INSTALADO EM FORRO - FORNECIMENTO E INSTALAÇÃO. AF_12/2015</t>
  </si>
  <si>
    <t>CAIXA DE PASSAGEM 60X60X70 FUNDO BRITA COM TAMPA</t>
  </si>
  <si>
    <t>CAIXA RETANGULAR 4" X 2" MÉDIA (1,30 M DO PISO), PVC, INSTALADA EM PAREDE - FORNECIMENTO E INSTALAÇÃO. AF_12/2015</t>
  </si>
  <si>
    <t>ITENS RELATIVOS À ADMINISTRAÇÃO CENTRAL</t>
  </si>
  <si>
    <t>% SOBRE PV</t>
  </si>
  <si>
    <t>BDI SEM IMPOSTOS</t>
  </si>
  <si>
    <t>TAXAS E IMPOSTOS</t>
  </si>
  <si>
    <t>0,80% de PV</t>
  </si>
  <si>
    <t>BDI COM IMPOSTOS</t>
  </si>
  <si>
    <r>
      <rPr>
        <b/>
        <i/>
        <sz val="8"/>
        <color indexed="8"/>
        <rFont val="Calibri Light"/>
        <family val="2"/>
      </rPr>
      <t xml:space="preserve">PV </t>
    </r>
    <r>
      <rPr>
        <i/>
        <sz val="8"/>
        <color indexed="8"/>
        <rFont val="Calibri Light"/>
        <family val="2"/>
      </rPr>
      <t>= Preço de Venda</t>
    </r>
  </si>
  <si>
    <t>FORNECIMENTO E INSTALAÇÃO DE LETRA CAIXA 30 CM EM CHAPA GALVANIZADA PINTADA COM TINTA AUTOMOTIVA, PARA LETREIRO COM NOME DA INSTITUIÇÃO</t>
  </si>
  <si>
    <t>LIGAÇÃO PROVISÓRIA DE ÁGUA E SANITÁRIO</t>
  </si>
  <si>
    <t>FORNECIMENTO DE TOTEM EM CONCRETO ARMADO DE ACORDO COM MODELO DA SEDUC, DIMENSÕES 260X110X15CM, INCLUSIVE PLACA EM AÇO INOX</t>
  </si>
  <si>
    <t>73798/001</t>
  </si>
  <si>
    <t>DUTO ESPIRAL FLEXIVEL SINGELO PEAD D=50MM(2") REVESTIDO COM PVC COM FIO GUIA DE ACO GALVANIZADO, LANCADO DIRETO NO SOLO, INCL CONEXOES</t>
  </si>
  <si>
    <t>BUCHA DE REDUCAO DE PVC, SOLDAVEL, LONGA, COM 50X25 MM</t>
  </si>
  <si>
    <t>EXECUÇÃO DE SUMIDOURO EM ALVENARIA DE TIJOLO MACIÇO ASSENTADO EM 1 VEZ COM ESPASSAMENTO ENTRE OS TIJOLOS: DIAMETRO 3,00M PROFUNDIDADE 3,00M</t>
  </si>
  <si>
    <t>ENTRADA PROVISORIA DE ENERGIA ELETRICA AEREA TRIFASICA 40A EM POSTE DE CONCRETO</t>
  </si>
  <si>
    <t>SDC01243</t>
  </si>
  <si>
    <t>CONCRETAGEM DE SAPATAS, FCK 25 MPA, COM USO DE BOMBA  LANÇAMENTO, ADENSAMENTO E ACABAMENTO.</t>
  </si>
  <si>
    <t>SDC01242</t>
  </si>
  <si>
    <t>SDC01244</t>
  </si>
  <si>
    <t>CONCRETAGEM DE VIGAS E LAJES, FCK=25 MPA, PARA LAJES MACIÇAS OU NERVURADAS COM USO DE BOMBA EM EDIFICAÇÃO - LANÇAMENTO, ADENSAMENTO E ACABAMENTO.</t>
  </si>
  <si>
    <t>SDC01198</t>
  </si>
  <si>
    <t>FORNECIMENTO E INSTALAÇÃO DE PORTA METÁLICA, 90X2,10M, CHAPA LISA Nº18, INCLUSIVE GUARNIÇÕES - INCLUSO PINTURA - CONFORME ESPECIFICAÇÃO TÉCNICA SEDUC</t>
  </si>
  <si>
    <t>FORNECIMENTO E INSTALAÇÃO DE PORTA METÁLICA, 90X2,10M, CHAPA LISA Nº18, INCLUSIVE FECHADURA TIPO TRINCO ROLETE E GUARNIÇÕES - INCLUSO PINTURA - CONFORME ESPECIFICAÇÃO TÉCNICA SEDUC PARA PCD COM BARRA INOX 40CM</t>
  </si>
  <si>
    <t>FORNECIMENTO E INSTALAÇÃO DE PORTA METÁLICA, 90X2,10M, COM VISOR, CHAPA LISA Nº18, INCLUSIVE GUARNIÇÕES - INCLUSO PINTURA - CONFORME ESPECIFICAÇÃO TÉCNICA SEDUC</t>
  </si>
  <si>
    <t>FORNECIMENTO E INSTALAÇÃO DE PORTA METÁLICA, 80X2,10M, CHAPA LISA Nº18, INCLUSIVE GUARNIÇÕES -INCLUSO PINTURA- CONFORME ESPECIFICAÇÃO TÉCNICA SEDUC</t>
  </si>
  <si>
    <t>POLIMENTO DE PISOS DE CONCRETO</t>
  </si>
  <si>
    <t>CJ</t>
  </si>
  <si>
    <t>FORNECIMENTO E INSTALAÇÃO DE PLACA EM ACM, PARA LOGO DO GOVERNO, 2,50X2,50M, INCLUSIVE INSTALAÇÃO</t>
  </si>
  <si>
    <t>91926</t>
  </si>
  <si>
    <t>91928</t>
  </si>
  <si>
    <t>91940</t>
  </si>
  <si>
    <t>CAIXA DE PASSAGEM EM CHAPA DE AÇO COM TAMPA PARAFUSADA, DIMENSÕES 15X15X10CM</t>
  </si>
  <si>
    <t>APLICAÇÃO MANUAL DE PINTURA COM TINTA LÁTEX ACRÍLICA FOSCA EM PAREDES, DUAS DEMÃOS  ( Linha Pantone 308U)</t>
  </si>
  <si>
    <t>SDC01248</t>
  </si>
  <si>
    <t>FORNECIMENTO E INSTALAÇÃO DE PISO PODOTÁTIL, EM BORRACHA SINTÉTICA, 250X250MM, DIRECIONAL/ALERTA</t>
  </si>
  <si>
    <t>FORNECIMENTO E INSTALAÇÃO DE PISO PODOTÁTIL, EM CONCRETO, 25x25CM, DIRECIONAL/ALERTA</t>
  </si>
  <si>
    <t>MAPA TATIL 85X45 COM PÉ EM TUBO METÁLICO</t>
  </si>
  <si>
    <t>PORTAO DE CORRER EM GRADIL FIXO DE BARRA DE FERRO CHATA NA VERTICAL, SEM REQUADRO, ACABAMENTO NATURAL, COM TRILHOS E ROLDANAS</t>
  </si>
  <si>
    <t>INSTALAÇÕES ELÉTRICAS - BAIXA TENSÃO</t>
  </si>
  <si>
    <t>SDC03008</t>
  </si>
  <si>
    <t>FORNECIMENTO E INSTALAÇÃO DE PROTETOR DE SURTO (DPS) 275V - 45KA EM QUADRO DE DISTRIBUIÇÃO.</t>
  </si>
  <si>
    <t>FORNECIMENTO DE CHAVE PARA CONEXÃO DE MANGUEIRA TIPO STORZ ENGATE RÁPIDO DUPLA  1.1/2" X 2.1/2"</t>
  </si>
  <si>
    <t>92869</t>
  </si>
  <si>
    <t>92001</t>
  </si>
  <si>
    <t>91953</t>
  </si>
  <si>
    <t>93653</t>
  </si>
  <si>
    <t>91834</t>
  </si>
  <si>
    <t>91836</t>
  </si>
  <si>
    <t>83449</t>
  </si>
  <si>
    <t>FORNECIMENTO E INSTALAÇÃO DE CAIXA DE INSPEÇÃO TIPO SOLO EM PVC COM DIAMETRO 250MM, INCLUSIVE TAMPA EM AÇO GALVANIZADO REDONDA DE 250MM.</t>
  </si>
  <si>
    <t>FORNECIMENTO E INSTALAÇÃO DE CARTUCHO PARA SOLDA 115MM</t>
  </si>
  <si>
    <t>FORNECIMENTO E INSTALAÇÃO DE BARRA CHATA DE ALUMÍNIO 1/4" X 3/4", BARRA DE 6M</t>
  </si>
  <si>
    <t>SUPORTE GUIA SIMPLES TEL-220</t>
  </si>
  <si>
    <t>VALVULA DESCARGA 1.1/2" COM REGISTRO, ACABAMENTO EM METAL CROMADO COM ALAVANCA PARA PCD- FORNECIMENTO E INSTALACAO</t>
  </si>
  <si>
    <t>SDC07020</t>
  </si>
  <si>
    <t>EXTINTOR DE PÓ QUÍMICO ABC, CAPACIDADE 6 KG, ALCANCE MÉDIO DO JATO 5M , TEMPO DE DESCARGA 12S, NBR9443, 9444, 10721</t>
  </si>
  <si>
    <t>LUVA P/ELETRODUTO ZINCADO 1"</t>
  </si>
  <si>
    <t>FORNECIMENTO E INSTALAÇÃO DE TAMPA CEGA P/CONDULETE 1"</t>
  </si>
  <si>
    <t>SDC07021</t>
  </si>
  <si>
    <t>CONDULETE DE PVC, VERMELHO, PARA INCENDIO,  3/4", COM TAMPA CEGA - FORNECIMENTO E INSTALAÇÃO</t>
  </si>
  <si>
    <t>SDC07022</t>
  </si>
  <si>
    <t>LUVA PARA ELETRODUTO, PVC, VERMELHO, PARA INCÊNDIO, DN 25 MM (3/4") - FORNECIMENTO E INSTALAÇÃO</t>
  </si>
  <si>
    <t>SDC07023</t>
  </si>
  <si>
    <t>TAMPA LATERAL PARA CONDULETE, PVC, VERMELHO, PARA INCÊNDIO, DN 25 MM (3/4") - FORNECIMENTO E INSTALAÇÃO</t>
  </si>
  <si>
    <t>ELETRODUTO PVC VERMELHO 3/4" X 3M - FORNECIMENTO E INSTALAÇÃO</t>
  </si>
  <si>
    <t>ADAPTADOR PVC VERMELHO 3/4" PARA INCENDIO  - FORNECIMENTO E INSTALAÇÃO</t>
  </si>
  <si>
    <t>MANGUEIRA DE INCÊNDIO COM UNIÃO DE ENGATE RÁPIDO, 30M - 1 1/2"</t>
  </si>
  <si>
    <t>FORNECIMENTO E INSTALAÇÃO DE ADAPTADOR STORZ PARA ENGATE RÁPIDO 2 1/2 X 1 1/2 COM TAMPÃO E CORRENTE (INCÊNDIO)</t>
  </si>
  <si>
    <t>FORNECIMENTO E INSTALAÇÃO DE ESGUICHO JATO SÓLIDO, EM LATÃO, ENGATE RÁPIDO 1.1/2" X 19MM</t>
  </si>
  <si>
    <t>COTOVELO 45° DE AÇO GALV. (2.1/2")</t>
  </si>
  <si>
    <t>FORNECIMENTO E INSTALAÇÃO DE REGISTRO GAVETA BRUTO, D = 65 MM (2 1/2)"</t>
  </si>
  <si>
    <t>FORNECIMENTO E INSTALAÇÃO DE TAMPA DE FERRO  60 X 40 CM COM A INSCRIÇÃO INCÊNDIO</t>
  </si>
  <si>
    <t>FORNECIMENTO E INSTALAÇÃO DE ACIONADOR MANUAL LIGA DESLIGA, BOTOEIRA, TIPO QUEBRA VIDRO, PARA ACIONAMENTO DA BOMBA DO HIDRANTE</t>
  </si>
  <si>
    <t>FORNECIMENTO E INSTALAÇÃO DE QUADRO DE COMANDO PARA BOMBA 7,5CV</t>
  </si>
  <si>
    <t>CABO DE COBRE ISOLADO EM EPR FLEXÍVEL 10MM² - 0,6KV/1KV/90°</t>
  </si>
  <si>
    <t>DUTO CORRUGADO FLEXÍVEL EM PEAD Ø = 1.1/2', TIPO KANALEX OU SIMILAR, LANÇADO DIRETAMENTE NO SOLO, EXCLUSIVE ESCAVAÇÃO E REATERRO</t>
  </si>
  <si>
    <t>MURETA C/TIJOLO MACIÇO, REBOCADA, INCL. FUNDAÇÕES</t>
  </si>
  <si>
    <t>CAIXA DE PROTECAO PARA MEDIDOR TRIFASICO, FORNECIMENTO E INSTALACAO</t>
  </si>
  <si>
    <t>Total</t>
  </si>
  <si>
    <t>FORNECIMENTO E INSTALAÇÃO DE BARRA DE APOIO PARA PCD, EM AÇO INOX, 40CM</t>
  </si>
  <si>
    <t>PARAFUSO DE ACO TIPO CHUMBADOR PARABOLT, DIAMETRO 3/8", COMPRIMENTO 75 MM</t>
  </si>
  <si>
    <t>COMPOSIÇÃO DOS ENCARGOS SOCIAIS</t>
  </si>
  <si>
    <t xml:space="preserve">ESCALA SALARIAL DE MÃO-DE-OBRA </t>
  </si>
  <si>
    <t>COM DESONERAÇÃO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</si>
  <si>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</si>
  <si>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</si>
  <si>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</si>
  <si>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</si>
  <si>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</si>
  <si>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</si>
  <si>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</si>
  <si>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</si>
  <si>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</si>
  <si>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</si>
  <si>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</si>
  <si>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</si>
  <si>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</si>
  <si>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</si>
  <si>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Salario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</si>
  <si>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</si>
  <si>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</si>
  <si>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</si>
  <si>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</si>
  <si>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</si>
  <si>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</si>
  <si>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</si>
  <si>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</si>
  <si>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</si>
  <si>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</si>
  <si>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</si>
  <si>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</si>
  <si>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</si>
  <si>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</si>
  <si>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Auxilio - Enfermidade</t>
  </si>
  <si>
    <t>B4</t>
  </si>
  <si>
    <t>13º Salario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</si>
  <si>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</si>
  <si>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</si>
  <si>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</si>
  <si>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</si>
  <si>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</si>
  <si>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</si>
  <si>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</si>
  <si>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</si>
  <si>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</si>
  <si>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</si>
  <si>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</si>
  <si>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</si>
  <si>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</si>
  <si>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</si>
  <si>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</si>
  <si>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</si>
  <si>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</si>
  <si>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</si>
  <si>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</si>
  <si>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</si>
  <si>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</si>
  <si>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</si>
  <si>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</si>
  <si>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</si>
  <si>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</si>
  <si>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</si>
  <si>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</si>
  <si>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</si>
  <si>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</si>
  <si>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</si>
  <si>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</si>
  <si>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</si>
  <si>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SDC01280</t>
  </si>
  <si>
    <t>DEMOLICAO DE PISO DE ALTA RESISTENCIA</t>
  </si>
  <si>
    <t>SDC01281</t>
  </si>
  <si>
    <t>DEMOLICAO DE VERGAS, CINTAS E PILARETES DE CONCRETO</t>
  </si>
  <si>
    <t>LAJE PRÉ-MOLDADA TRELIÇADA, PARA COBERTURA, INCLUSIVE EPS, CAPEAMENTO 4,0CM E ALTURA FINAL 20,0CM, FCK=25MPA. INCLUSO ESCORAMENTO</t>
  </si>
  <si>
    <t>EXECUÇÃO DE MURO, EM BLOCOS DE CONCRETO ESTRUTURAL, ALTURA 2,20M, FUNDAÇÕES EM BROCA 25CM</t>
  </si>
  <si>
    <t>SDC01135</t>
  </si>
  <si>
    <t>DIVISÓRIA EM GRANITO CINZA POLIDO, ESPESSURA 2CM, ASSENTADO COM ARGAMASSA TRAÇO 1:4 (CIMENTO E AREIA), ARREMATE COM CIMENTO BRANCO, INCLUSO FERRAGENS</t>
  </si>
  <si>
    <t>BRISE METÁLICO, COM PINTURA ESMALTE SINTÉTICO, DIMENSÃO DO METALON 40X30CM E CHAPA 18</t>
  </si>
  <si>
    <t>TELHAMENTO COM TELHA METÁLICA TERMOACÚSTICA COM PELÍCULA E = 30 MM, COM ATÉ 2 ÁGUAS, INCLUSO IÇAMENTO</t>
  </si>
  <si>
    <t>FORNECIMENTO E INSTALAÇÃO DE CUMEEIRA EM PERFIL METALICO TRAPEZOIDAL</t>
  </si>
  <si>
    <t>SDC01185</t>
  </si>
  <si>
    <t>APLICAÇÃO MANUAL DE PINTURA COM TINTA ACRILICA FOSCA, EM PAREDES, DUAS DEMÃOS  (Linha Pantone 3125U)</t>
  </si>
  <si>
    <t>SDC01268</t>
  </si>
  <si>
    <t>SOLEIRA DE GRANITO ANDORINHA, LARGURA 15CM, ESPESSURA 20MM, ASSENTADA SOBRE ARGAMASSA TRACO 1:4 (CIMENTO E AREIA)</t>
  </si>
  <si>
    <t>FORNECIMENTO E INSTALAÇÃO DE PEITORIL EM GRANITO ANDORINHA, ASSENTADO COM ARGAMASSA TRACO 1:3 (CIMENTO E AREIA MEDIA), PREPARO MANUAL DA ARGAMASSA</t>
  </si>
  <si>
    <t>MÓDULO DE REFERÊNCIA</t>
  </si>
  <si>
    <t>FORNECIMENTO E INSTALAÇÃO DE ANEL DE TEXTURA PARA CORRIMÃO, EM BORRACHA</t>
  </si>
  <si>
    <t>FORNECIMENTO E INSTALAÇÃO PLACA TÁTIL EM ALUMINIO, BRAILLE, 10X3CM, USO EM CORRIMÃO/ESCADA, INICIO/FIM</t>
  </si>
  <si>
    <t>BANCADA EM GRANITO CINZA ANDORINHA, E=2CM</t>
  </si>
  <si>
    <t>FORNECIMENTO E INSTALAÇÃO DE EXAUSTOR AXIAL DE PAREDE DIAMETRO 30CM</t>
  </si>
  <si>
    <t xml:space="preserve"> SDC04115</t>
  </si>
  <si>
    <t>EXECUÇÃO DE ABRIGO PROVISÓRIO PARA RESIDUOS SOLIDOS EM TIJOLO MACIÇO COM 2 PORTÕES EM GRADE EM METALON, INCLUSIVE AZULEJO NA PARTE INTERNA CONFORME PROJETO</t>
  </si>
  <si>
    <t>BUCHA DE REDUCAO DE PVC, SOLDAVEL, CURTA COM 85 X 75 MM</t>
  </si>
  <si>
    <t>SDC02095</t>
  </si>
  <si>
    <t>BUCHA DE REDUCAO DE PVC, SOLDAVEL, LONGA, COM 50X20 MM</t>
  </si>
  <si>
    <t>BUCHA DE REDUÇÃO, PVC, SOLDÁVEL, DN 75MM X 50MM, INSTALADO EM RAMAL DE DISTRIBUIÇÃO DE ÁGUA - FORNECIMENTO E INSTALAÇÃO.</t>
  </si>
  <si>
    <t>BUCHA DE REDUCAO DE PVC, SOLDAVEL, LONGA, COM 85 X 60 MM</t>
  </si>
  <si>
    <t>CAP PVC, SOLDAVEL, 25 MM, PARA AGUA FRIA PREDIAL</t>
  </si>
  <si>
    <t>TÊ DE REDUÇÃO, PVC, SOLDÁVEL, DN 50MM X 20MM</t>
  </si>
  <si>
    <t>TÊ DE REDUÇÃO, PVC, SOLDÁVEL, DN 85MM X 75MM</t>
  </si>
  <si>
    <t>JOELHO 90 GRAUS COM BUCHA DE LATÃO, PVC, SOLDÁVEL, DN 20MM, X 1/2 INSTALADO EM RAMAL OU SUB-RAMAL DE ÁGUA - FORNECIMENTO E INSTALAÇÃO.</t>
  </si>
  <si>
    <t>CAIXA D´ÁGUA EM POLIETILENO, 3000 LITROS, COM ACESSÓRIOS</t>
  </si>
  <si>
    <t>CISTERNA EM CONCRETO ARMADO, CAP. 24.500 LITROS, CONFORME PROJETO PADRÃO SEDUC - FUNDAÇÕES EM SAPATA CORRIDA / RADIER</t>
  </si>
  <si>
    <t>FORNECIMENTO E INSTALAÇÃO DE ASSENTO PLASTICO BRANCO PARA VASO SANITARIO, PADRÃO POPULAR</t>
  </si>
  <si>
    <t>BANCADA PARA COZINHA EM AÇO INOX NAS DIMENSÕES 2,46X0,80M COM 01 CUBA EM AÇO INOX DE DIMENSÕES 0,80 X 0,60 X 0,50, INCLUSIVE TORNEIRA DE PRESSÃO PARA PIA LONGA DE PAREDE, SIFÃO PARA PIA E VÁLVULA DE ESCOAMENTO METÁLICA PARA PIA DE COZINHA, FIXADA SOBRE PAREDE DE ALVENARIA DE TIJOLO DE 1/2 VEZ ACABAMENTO EM AZULEJO CERAMICO ESMALTADO DE DIMENSÕES 150MM X 150MM COM REJUNTE DE COR BRANCO.</t>
  </si>
  <si>
    <t>LAVATÓRIO LOUÇA BRANCA SUSPENSO, 29,5 X 39CM OU EQUIVALENTE, PADRÃO POPULAR, INCLUSO SIFÃO FLEXÍVEL EM PVC, VÁLVULA E ENGATE FLEXÍVEL 30CM EM PLÁSTICO E TORNEIRA DE PRESSÃO CROMADA DE MESA TIPO ALAVANCA PARA PCD, PADRÃO POPULAR - FORNECIMENTO E INSTALAÇÃO</t>
  </si>
  <si>
    <t>FORNECIMENTO E INSTALAÇÃO DE DUCHA HIGIENICA PLÁSTICA COM REGISTRO METÁLICO 1/2"</t>
  </si>
  <si>
    <t>SDC02132</t>
  </si>
  <si>
    <t>BUCHA DE REDUÇÃO, PVC, SERIE NORMAL, ESGOTO PREDIAL, DN 50 X 40 MM, JUNTA ELÁSTICA, FORNECIDO E INSTALADO EM RAMAL DE DESCARGA OU RAMAL DE ESGOTO SANITÁRIO</t>
  </si>
  <si>
    <t>SDC02135</t>
  </si>
  <si>
    <t>SDC02106</t>
  </si>
  <si>
    <t>FORNECIMENTO E INSTALAÇÃO DE TERMINAL DE VENTILAÇÃO, SÉRIE NORMAL, DN 75MM</t>
  </si>
  <si>
    <t>SDC02124</t>
  </si>
  <si>
    <t>RALO HEMISFÉRICO EM Fº Fº, TIPO ABACAXI 100MM</t>
  </si>
  <si>
    <t>CAIXA DE PASSAGEM 60X60X70 COM TAMPA DE GRELHA DE FERRO FUNDIDO</t>
  </si>
  <si>
    <t>GRELHA DE FERRO FUNDIDO PARA CANALETA LARG = 40CM, FORNECIMENTO E ASSENTAMENTO</t>
  </si>
  <si>
    <t>GRELHA DE CONCRETO DE PRE-MOLDADA *15 X 75 X 52* CM (A X C X L)</t>
  </si>
  <si>
    <t>LEITO FILTRANTE - FORN.E ENCHIMENTO C/ BRITA NO. 3</t>
  </si>
  <si>
    <t>33.24</t>
  </si>
  <si>
    <t>CABO DE COBRE ISOLADO EM EPR FLEXÍVEL 16MM² - 0,6KV/1KV/90°</t>
  </si>
  <si>
    <t>CABO DE COBRE ISOLADO EM EPR FLEXÍVEL 35MM² - 0,6KV/1KV/90°</t>
  </si>
  <si>
    <t>CABO DE COBRE ISOLADO EM EPR FLEXÍVEL 95MM² - 0,6KV/1KV/90°</t>
  </si>
  <si>
    <t>CABO DE COBRE ISOLADO EM EPR FLEXÍVEL 185MM² - 0,6KV/1KV/90°</t>
  </si>
  <si>
    <t>SDC03205</t>
  </si>
  <si>
    <t>UNIDUT CÔNICO Ø1" - FORNECIMENTO E INSTALAÇÃO</t>
  </si>
  <si>
    <t>91937</t>
  </si>
  <si>
    <t>CAIXA OCTOGONAL 3" X 3", PVC, INSTALADA EM LAJE - FORNECIMENTO E INSTALAÇÃO. AF_12/2015</t>
  </si>
  <si>
    <t>91967</t>
  </si>
  <si>
    <t>SDC03120</t>
  </si>
  <si>
    <t>BARRAMENTO SECUNDÁRIO TRIFÁSICO PARA DISJUNTOR ATÉ 100A INCLUINDO FIXAÇÃO - FORNECIMENTO E INSTALAÇÃO</t>
  </si>
  <si>
    <t>ELETRODUTO RÍGIDO ROSCÁVEL, PVC, DN 32 MM (1"), PARA CIRCUITOS TERMINAIS, INSTALADO EM LAJE - FORNECIMENTO E INSTALAÇÃO. AF_12/2015</t>
  </si>
  <si>
    <t>REFLETOR/PROJETOR LED, PARA ILUMINAÇÃO DE QUADRA, 150W, BIVOLT</t>
  </si>
  <si>
    <t>SDC03167</t>
  </si>
  <si>
    <t>FORNECIMENTO E INSTALAÇÃO DE CURVA 90 GRAUS DE BARRA CHATA DE ALUMÍNIO 3/4" X 1/4", COM CURVA DE 300MM</t>
  </si>
  <si>
    <t>REGULADOR DE GÁS 2º ESTÁGIO DE 2 KG/H (INSTALAÇÃO GÁS)</t>
  </si>
  <si>
    <t>SDC07035</t>
  </si>
  <si>
    <t>VÁLVULA DE BLOQUEIO MANUAL 3/4" PARA GÁS</t>
  </si>
  <si>
    <t>FORNECIMENTO E INSTALAÇÃO TANQUE DE LAVAR DUPLO EM MÁRMORE SINTÉTICOPRETO DE DIMENSÕES 1,10 X 0,60 M ASSENTADO SOBRE ALVENARIA</t>
  </si>
  <si>
    <t>JUNÇÃO 45° DE PVC BRANCO COM REDUÇÃO, PONTA BOLSA E VIROLA, Ø 75 X 50 MM</t>
  </si>
  <si>
    <t>CURVA 90° DE FERRO ZINCADO P/ ELTRODUTO DE 1"</t>
  </si>
  <si>
    <t>TUBO GALVANIZADO SEM CUSTURA C/ROSCA 2 1/2", BARRA DE 6 METROS COM ESPESSURA DE 3,5MM - INSTALADO EM REDE DE ALIMENTAÇÃO PARA HIDRANTE</t>
  </si>
  <si>
    <t>PROJETO ELÉTRICO - EE MARIO DE CASTRO</t>
  </si>
  <si>
    <t>Escola</t>
  </si>
  <si>
    <t>EE MARIO DE CASTRO</t>
  </si>
  <si>
    <t>CUIABÁ - MT</t>
  </si>
  <si>
    <t>QUANTITATIVO</t>
  </si>
  <si>
    <t>INSTAÇAÕES ELÉTRICAS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</si>
  <si>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</si>
  <si>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</si>
  <si>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isolado em epr seção 10,00 mm² - 0,6/1 KV - 90°C - flexível</t>
  </si>
  <si>
    <t>Cabo isolado em epr seção 16,00 mm² - 0,6/1 KV - 90°C - flexível</t>
  </si>
  <si>
    <t>Cabo isolado em epr seção 35,00 mm² - 0,6/1 KV - 90°C - flexível</t>
  </si>
  <si>
    <t>Cabo isolado em epr seção 95,00 mm² - 0,6/1 KV - 90°C - flexível</t>
  </si>
  <si>
    <t>Cabo isolado em epr seção 185,00 mm² - 0,6/1 KV - 90°C - flexível</t>
  </si>
  <si>
    <t xml:space="preserve">Fornecimento e instalação de luminária tipo calha para 2 (duas) lâmpadas tubulares led com fluxo luminoso mínimo de 4400 lúmens.  </t>
  </si>
  <si>
    <t>Lâmpada led 10 w bivolt branca, formato tradicional (base e27) - fornecimento e instalação</t>
  </si>
  <si>
    <t>Fornecimento e instalação de ventilador de teto 110v, 3 pás madeira, 3 velocidades, sem luminária</t>
  </si>
  <si>
    <t>Caixa retangular 4" x 2" baixa (0,30 m do piso), metálica, instalada em parede - fornecimento e instalação. Af_12/2015</t>
  </si>
  <si>
    <t>Caixa retangular 4" x 2" MÉDIA, metálica, instalada em parede - fornecimento e instalação. Af_12/2015</t>
  </si>
  <si>
    <t>Caixa retangular 4" x 2" ALTA, metálica, instalada em parede - fornecimento e instalação. Af_12/2015</t>
  </si>
  <si>
    <t>Condulete 1" em liga de alumínio fundido tipo "x" - fornecimento e instalação</t>
  </si>
  <si>
    <t>UNIDUTE 1"</t>
  </si>
  <si>
    <t>Tomada baixa de embutir (1 módulo), 2p+t 20 a, incluindo suporte e placa - fornecimento e instalação. Af_12/2015</t>
  </si>
  <si>
    <t>Tomada baixa de embutir (1 módulo), 2p+t 10 a, incluindo suporte e placa - fornecimento e instalação. Af_12/2015</t>
  </si>
  <si>
    <t>Tomada baixa de embutir (2 módulo), 2p+t 10 a, incluindo suporte e placa - fornecimento e instalação. Af_12/2015</t>
  </si>
  <si>
    <t>Tomada baixa de embutir (2 módulo), 2p+t 20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</si>
  <si>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</si>
  <si>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</si>
  <si>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Tomada ALTA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</si>
  <si>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</si>
  <si>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</si>
  <si>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</si>
  <si>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Quadro de distribuicao de energia de embutir, em chapa metalica, para 12 disjuntores termomagneticos monopolares, com barramento trifasico e neutro, fornecimento e instalacao</t>
  </si>
  <si>
    <t>Quadro de distribuicao de energia de embutir, em chapa metalica, para 18 disjuntores termomagneticos monopolares, com barramento trifasico e neutro, fornecimento e instalacao</t>
  </si>
  <si>
    <t>Quadro de distribuicao de energia de embutir, em chapa metalica, para 24 disjuntores termomagneticos monopolares, com barramento trifasico e neutro, fornecimento e instalacao</t>
  </si>
  <si>
    <t>Barramento secundário trifásico para disjuntor até 100A incluindo fixação - Fornecimento e instalação</t>
  </si>
  <si>
    <t>Disjuntor monopolar tipo din, corrente nominal de 10a - fornecimento e instalação. Af_04/2016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</si>
  <si>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</si>
  <si>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</si>
  <si>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bipolar tipo din, corrente nominal de 10a - fornecimento e instalação. Af_04/2016</t>
  </si>
  <si>
    <t>Disjuntor bipolar tipo din, corrente nominal de 20a - fornecimento e instalação. Af_04/2016</t>
  </si>
  <si>
    <t>Disjuntor tripolar tipo din, corrente nominal de 32a - fornecimento e instalação. Af_04/2016</t>
  </si>
  <si>
    <t>Fornecimento e instalação de Protetor de Surto (DPS) 275V - 45KA em quadro de distribuição.</t>
  </si>
  <si>
    <t>Disjuntor termomagnetico tripolar padrao nema (americano) 60 a 100a 240v, fornecimento e instalacao</t>
  </si>
  <si>
    <t>Disjuntor termomagnetico tripolar em caixa moldada 300A  600v, fornecimento e instalacao</t>
  </si>
  <si>
    <r>
      <t xml:space="preserve">Eletroduto flexível corrugado, pvc, dn 25 mm (3/4"),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</si>
  <si>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</si>
  <si>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>Eletroduto flexível corrugado, pvc, dn 25 mm (3/4"), para circuitos terminais, instalado em</t>
    </r>
    <r>
      <rPr>
        <b/>
        <sz val="10"/>
        <color theme="1"/>
        <rFont val="Calibri Light"/>
        <family val="2"/>
      </rPr>
      <t xml:space="preserve"> parede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</si>
  <si>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parede</t>
    </r>
    <r>
      <rPr>
        <sz val="10"/>
        <color theme="1"/>
        <rFont val="Calibri Light"/>
        <family val="2"/>
      </rPr>
      <t xml:space="preserve"> - fornecimento e instalação. Af_12/2015</t>
    </r>
  </si>
  <si>
    <t>Duto espiral flexivel singelo pead d=75mm(3") revestido com pvc com fio guia de aco galvanizado, lancado direto no solo, incl conexoes</t>
  </si>
  <si>
    <t>Duto espiral flexivel singelo pead d=50mm(2") revestido com pvc com fio guia de aco galvanizado, lancado direto no solo, incl conexoes</t>
  </si>
  <si>
    <t>Caixa de passagem 80x80x62 fundo brita com tampa</t>
  </si>
  <si>
    <t>Caixa de passagem 60x60x70 fundo brita com tampa</t>
  </si>
  <si>
    <t>Caixa de passagem 40x40x50 fundo brita com tampa</t>
  </si>
  <si>
    <t>Caixa de passagem 30x30x50 fundo brita com tampa</t>
  </si>
  <si>
    <t xml:space="preserve">Projetor Industrial LED 150W, fluxo luminoso mínimo 15900 lúmens, vida útil mínima de 50.000 horas, LM80- Fornecimento e Instalação. </t>
  </si>
  <si>
    <t>Escavacao manual campo aberto p/tubulao - fuste e/ou base (para todas as profundidades)</t>
  </si>
  <si>
    <t>Reaterro de vala com compactação manual</t>
  </si>
  <si>
    <t>Posto de transformação de 112,5 KVA - 13.8KV/220-127V</t>
  </si>
  <si>
    <t>Item</t>
  </si>
  <si>
    <t>Quant.</t>
  </si>
  <si>
    <t>und</t>
  </si>
  <si>
    <t>COMPOSIÇÃO DA PARCELA DE BDI (BONIFICAÇÕES E DESPESA INDIRETAS)</t>
  </si>
  <si>
    <t>LUCRO</t>
  </si>
  <si>
    <r>
      <t xml:space="preserve">Alíquota de </t>
    </r>
    <r>
      <rPr>
        <b/>
        <i/>
        <u/>
        <sz val="11"/>
        <color indexed="10"/>
        <rFont val="Calibri Light"/>
        <family val="2"/>
      </rPr>
      <t>Nome da Cidade</t>
    </r>
    <r>
      <rPr>
        <i/>
        <sz val="11"/>
        <color indexed="10"/>
        <rFont val="Calibri Light"/>
        <family val="2"/>
      </rPr>
      <t xml:space="preserve"> = 5,0%</t>
    </r>
  </si>
  <si>
    <t>EXECUÇÃO DE SONDAGEM À PERCUSSÃO SPT - REGIÃO DE ALTA FLORESTA</t>
  </si>
  <si>
    <t>SDC04122</t>
  </si>
  <si>
    <t>SINAPI - 12/2017</t>
  </si>
  <si>
    <t>COMPOSIÇÕES UNITÁRIAS  PRINCIPAIS</t>
  </si>
  <si>
    <t>Código</t>
  </si>
  <si>
    <t>Banco</t>
  </si>
  <si>
    <t>Descrição</t>
  </si>
  <si>
    <t>Valor Unit</t>
  </si>
  <si>
    <t>Próprio</t>
  </si>
  <si>
    <t>SINAPI</t>
  </si>
  <si>
    <t>H</t>
  </si>
  <si>
    <t xml:space="preserve"> SDC05004 </t>
  </si>
  <si>
    <t xml:space="preserve"> 88316 </t>
  </si>
  <si>
    <t>SERVENTE COM ENCARGOS COMPLEMENTARES</t>
  </si>
  <si>
    <t>14,06</t>
  </si>
  <si>
    <t>1,0</t>
  </si>
  <si>
    <t xml:space="preserve"> 88264 </t>
  </si>
  <si>
    <t>ELETRICISTA COM ENCARGOS COMPLEMENTARES</t>
  </si>
  <si>
    <t>17,97</t>
  </si>
  <si>
    <t>0,3</t>
  </si>
  <si>
    <t xml:space="preserve"> SDC01021 </t>
  </si>
  <si>
    <t>LAJE PRÉ-MOLDADA DE COBERTURA TRELIÇADA, C/ H=20CM, APOIO SIMPLES, INCLUSIVE EPS</t>
  </si>
  <si>
    <t xml:space="preserve"> SDC01016 </t>
  </si>
  <si>
    <t>LAJE PRÉ-MOLDADA DE COBERTURA TRELIÇADA, C/ H=12CM, APOIO SIMPLES, INCLUSIVE EPS</t>
  </si>
  <si>
    <t xml:space="preserve"> SDC01017 </t>
  </si>
  <si>
    <t>PERFIL AÇO DOBRADO, LAMINADO E CHAPARIA ASTM A 36</t>
  </si>
  <si>
    <t>L</t>
  </si>
  <si>
    <t xml:space="preserve"> SDC01018 </t>
  </si>
  <si>
    <t>DIVISÓRIA EM GRANITO CINZA POLIDO, ESPESSURA 2CM</t>
  </si>
  <si>
    <t xml:space="preserve"> SDC01031 </t>
  </si>
  <si>
    <t>PORTA DE AÇO CHAPA 18  0,90X2,10 COM VISOR</t>
  </si>
  <si>
    <t xml:space="preserve"> SDC01027 </t>
  </si>
  <si>
    <t>PORTA DE AÇO CHAPA 18  0,90X2,10 SEM VISOR</t>
  </si>
  <si>
    <t xml:space="preserve"> SDC04031 </t>
  </si>
  <si>
    <t xml:space="preserve"> SDC01028 </t>
  </si>
  <si>
    <t>PORTA DE AÇO CHAPA 18  0,80X2,10 SEM VISOR</t>
  </si>
  <si>
    <t xml:space="preserve"> SDC01022 </t>
  </si>
  <si>
    <t>JANELA ALUMINIO TIPO GUILHOTINA 1,5X2,0M</t>
  </si>
  <si>
    <t xml:space="preserve"> SDC01034 </t>
  </si>
  <si>
    <t>TELHA TERMOACÚSTICA COM PELICULA E=30MM</t>
  </si>
  <si>
    <t xml:space="preserve"> SDC01044 </t>
  </si>
  <si>
    <t xml:space="preserve"> SDC01075 </t>
  </si>
  <si>
    <t xml:space="preserve"> SDC01003 </t>
  </si>
  <si>
    <t xml:space="preserve"> SDC01019 </t>
  </si>
  <si>
    <t xml:space="preserve"> SDC01020 </t>
  </si>
  <si>
    <t>TINTA ACRILICO FOSCO PANTONE 308U</t>
  </si>
  <si>
    <t>TINTA ESMALTE SINTÉTICO, COR REF. PANTONE 2758U, GL 3,2L</t>
  </si>
  <si>
    <t xml:space="preserve"> SDC01090 </t>
  </si>
  <si>
    <t xml:space="preserve"> SDC04005 </t>
  </si>
  <si>
    <t xml:space="preserve"> SDC04010 </t>
  </si>
  <si>
    <t>PISO TÁTIL EM CONCRETO, 25X25CM - DIRECIONAL E E ALERTA</t>
  </si>
  <si>
    <t>BARRA DE APOIO INOX 40CM</t>
  </si>
  <si>
    <t xml:space="preserve"> SDC04009 </t>
  </si>
  <si>
    <t xml:space="preserve"> SDC04060 </t>
  </si>
  <si>
    <t>MODULO DE REFERENCIA</t>
  </si>
  <si>
    <t xml:space="preserve"> SDC04051 </t>
  </si>
  <si>
    <t>ANEL DE TEXTURA PARA CORRIMÃO, EM BORRACHA</t>
  </si>
  <si>
    <t>FITA ADESIVA FOTOLUMINESCENTE 2,5MM X 9 METROS</t>
  </si>
  <si>
    <t xml:space="preserve"> SDC04052 </t>
  </si>
  <si>
    <t>PLACA TÁTIL EM ALUMINIO, BRAILLE, 10X3CM, USO EM CORRIMÃO/ESCADA, INICIO/FIM</t>
  </si>
  <si>
    <t xml:space="preserve"> SDC04011 </t>
  </si>
  <si>
    <t xml:space="preserve"> SDC04002 </t>
  </si>
  <si>
    <t>ESCOVODROMO EM AÇO INOX 2370X500X250</t>
  </si>
  <si>
    <t xml:space="preserve"> SDC04012 </t>
  </si>
  <si>
    <t xml:space="preserve"> SDC04015 </t>
  </si>
  <si>
    <t xml:space="preserve"> SDC04034 </t>
  </si>
  <si>
    <t xml:space="preserve"> SDC04033 </t>
  </si>
  <si>
    <t xml:space="preserve"> SDC04027 </t>
  </si>
  <si>
    <t>PLACA EM INOX, 40X50, ESCRITA EM BAIXO RELEVO</t>
  </si>
  <si>
    <t xml:space="preserve"> SDC03003 </t>
  </si>
  <si>
    <t>EXAUSTOR AXIAL DE PAREDE DIAMETRO 30CM</t>
  </si>
  <si>
    <t xml:space="preserve"> SDC04019 </t>
  </si>
  <si>
    <t xml:space="preserve"> SDC04018 </t>
  </si>
  <si>
    <t xml:space="preserve"> SDC04016 </t>
  </si>
  <si>
    <t xml:space="preserve"> SDC04017 </t>
  </si>
  <si>
    <t xml:space="preserve"> SDC04025 </t>
  </si>
  <si>
    <t xml:space="preserve"> SDC02017 </t>
  </si>
  <si>
    <t>0,14</t>
  </si>
  <si>
    <t xml:space="preserve"> SDC02019 </t>
  </si>
  <si>
    <t xml:space="preserve"> SDC02045 </t>
  </si>
  <si>
    <t xml:space="preserve"> SDC02026 </t>
  </si>
  <si>
    <t xml:space="preserve"> SDC02088 </t>
  </si>
  <si>
    <t xml:space="preserve"> SDC02043 </t>
  </si>
  <si>
    <t>CAIXA D'AGUA DE POLIETILENO 3000L C/ TAMPA</t>
  </si>
  <si>
    <t xml:space="preserve"> SDC02048 </t>
  </si>
  <si>
    <t xml:space="preserve"> SDC04001 </t>
  </si>
  <si>
    <t xml:space="preserve"> SDC02096 </t>
  </si>
  <si>
    <t>BANCADA EM AÇO INOX 2,91X0,60M COM 02 CUBAS</t>
  </si>
  <si>
    <t xml:space="preserve"> SDC02054 </t>
  </si>
  <si>
    <t>BANCADA EM AÇO INOX 2,46X0,8M COM 01 CUBA</t>
  </si>
  <si>
    <t xml:space="preserve"> SDC02031 </t>
  </si>
  <si>
    <t xml:space="preserve"> SDC02032 </t>
  </si>
  <si>
    <t xml:space="preserve"> SDC02079 </t>
  </si>
  <si>
    <t xml:space="preserve"> SDC02057 </t>
  </si>
  <si>
    <t>VÁLVULA DE DESCARGA, BASE, 1 1/2"</t>
  </si>
  <si>
    <t>ACABAMENTO METAL CROMADO, PARA VALVULA DESCARGA, COM ALAVANCA PARA PCD</t>
  </si>
  <si>
    <t xml:space="preserve"> SDC02033 </t>
  </si>
  <si>
    <t xml:space="preserve"> SDC02004 </t>
  </si>
  <si>
    <t xml:space="preserve"> SDC02074 </t>
  </si>
  <si>
    <t xml:space="preserve"> SDC02007 </t>
  </si>
  <si>
    <t xml:space="preserve"> SDC02005 </t>
  </si>
  <si>
    <t xml:space="preserve"> SDC02008 </t>
  </si>
  <si>
    <t xml:space="preserve"> SDC02011 </t>
  </si>
  <si>
    <t xml:space="preserve"> SDC02040 </t>
  </si>
  <si>
    <t xml:space="preserve"> SDC02039 </t>
  </si>
  <si>
    <t xml:space="preserve"> SDC02092 </t>
  </si>
  <si>
    <t xml:space="preserve"> SDC01080 </t>
  </si>
  <si>
    <t>EXTINTOR TIPO ABC 6KG</t>
  </si>
  <si>
    <t xml:space="preserve"> SDC07001 </t>
  </si>
  <si>
    <t>PLACA DE SINALIZAÇÃO DE EXTINTOR 20X30CM</t>
  </si>
  <si>
    <t xml:space="preserve"> SDC07002 </t>
  </si>
  <si>
    <t>PLACA DE SINALIZAÇÃO INDICATIVA, SAÍDA DE EMERGÊNCIA, SAÍDA LATERAL ESQUERDA/DIREITA/SAÍDA EM FRENTE</t>
  </si>
  <si>
    <t xml:space="preserve"> SDC07003 </t>
  </si>
  <si>
    <t xml:space="preserve"> SDC07004 </t>
  </si>
  <si>
    <t>ACIONADOR MANUAL PARA ALARME, TIPO QUEBRA VIDRO, COM MARTELO</t>
  </si>
  <si>
    <t xml:space="preserve"> SDC07005 </t>
  </si>
  <si>
    <t>SIRENE ELETRÔNICA, 12V, ALARME DE EMERGÊNCIA</t>
  </si>
  <si>
    <t xml:space="preserve"> SDC07006 </t>
  </si>
  <si>
    <t>CENTRAL DE ALARME IPA, 12 LAÇOS, SEM BATERIA</t>
  </si>
  <si>
    <t xml:space="preserve"> SDC07007 </t>
  </si>
  <si>
    <t>BATERIA SELADA PARA CENTRAL DE ALARME, 12V/5A</t>
  </si>
  <si>
    <t xml:space="preserve"> SDC07008 </t>
  </si>
  <si>
    <t>ELETRODUTODE FERRO ZINCADO LEVE 1" X 3M</t>
  </si>
  <si>
    <t xml:space="preserve"> SDC03004 </t>
  </si>
  <si>
    <t xml:space="preserve"> SDC03009 </t>
  </si>
  <si>
    <t>TAMPA CEGA PARA CONDULETE 1"</t>
  </si>
  <si>
    <t>TAMPA CEGA, VERMELHO, PARA INCENDIO 3/4"</t>
  </si>
  <si>
    <t>LUVA PVC VERMELHO 3/4" PARA INCENDIO</t>
  </si>
  <si>
    <t>TAMPA LATERAL CONDULETE PVC VERMELHO 3/4" PARA INCENDIO</t>
  </si>
  <si>
    <t>ADAPTADOR PVC VERMELHO 3/4" PARA INCENDIO</t>
  </si>
  <si>
    <t xml:space="preserve"> SDC07017 </t>
  </si>
  <si>
    <t>TAMPÃO DE FERRO 60X40 CM</t>
  </si>
  <si>
    <t xml:space="preserve"> SDC07015 </t>
  </si>
  <si>
    <t xml:space="preserve"> SDC02094 </t>
  </si>
  <si>
    <t>BOMBA TRIFÁSICA 5CV - 220/380v</t>
  </si>
  <si>
    <t>TUBO GALVANIZADO SEM CUSTURA C/ROSCA 3", BARRA DE 6 METROS, ESPESURRA DE 3,35MM</t>
  </si>
  <si>
    <t xml:space="preserve"> SDC03114 </t>
  </si>
  <si>
    <t>QUADRO DE COMANDO PARA BOMBA 7,5CV</t>
  </si>
  <si>
    <t xml:space="preserve"> 31.28 </t>
  </si>
  <si>
    <t xml:space="preserve"> SDC03062 </t>
  </si>
  <si>
    <t>9,11</t>
  </si>
  <si>
    <t xml:space="preserve"> 00000083 </t>
  </si>
  <si>
    <t>1,02</t>
  </si>
  <si>
    <t>4,55</t>
  </si>
  <si>
    <t>DUTO CORRUGADO FLEXÍVEL 1.1/2"</t>
  </si>
  <si>
    <t xml:space="preserve"> SDC04049 </t>
  </si>
  <si>
    <t xml:space="preserve"> SDC07014 </t>
  </si>
  <si>
    <t xml:space="preserve"> SDC03011 </t>
  </si>
  <si>
    <t xml:space="preserve"> SDC03063 </t>
  </si>
  <si>
    <t xml:space="preserve"> SDC03065 </t>
  </si>
  <si>
    <t xml:space="preserve"> SDC03007 </t>
  </si>
  <si>
    <t xml:space="preserve"> SDC03001 </t>
  </si>
  <si>
    <t>UNIDUT CÔNICO Ø1"</t>
  </si>
  <si>
    <t>BARRAMENTO DE COBRE 100A</t>
  </si>
  <si>
    <t xml:space="preserve"> SDC03008 </t>
  </si>
  <si>
    <t>73,97</t>
  </si>
  <si>
    <t xml:space="preserve"> 00000127 </t>
  </si>
  <si>
    <t xml:space="preserve">DPS - DISP PROT SURTOS 45KA </t>
  </si>
  <si>
    <t>64,37</t>
  </si>
  <si>
    <t>PROJETOR LED 150W BIVOLT</t>
  </si>
  <si>
    <t xml:space="preserve"> SDC03046 </t>
  </si>
  <si>
    <t>BARRA CHATA DE ALUMÍNIO 1/4" X 3/4" - BARRA 6M</t>
  </si>
  <si>
    <t xml:space="preserve"> SDC03058 </t>
  </si>
  <si>
    <t xml:space="preserve"> SDC03015 </t>
  </si>
  <si>
    <t xml:space="preserve"> SDC03056 </t>
  </si>
  <si>
    <t xml:space="preserve"> SDC03014 </t>
  </si>
  <si>
    <t>CAIXA DE INSPEÇÃO SUSPENSA</t>
  </si>
  <si>
    <t xml:space="preserve"> SDC04023 </t>
  </si>
  <si>
    <t xml:space="preserve"> SDC03013 </t>
  </si>
  <si>
    <t>CAIXA DE INSPEÇÃO TIPO SOLO EM PVC COM DIAMETRO 250MM</t>
  </si>
  <si>
    <t>TAMPA CAIXA DE INSPEÇÃO COM DIAMETRO 250MM</t>
  </si>
  <si>
    <t xml:space="preserve"> SDC03016 </t>
  </si>
  <si>
    <t xml:space="preserve"> SDC03017 </t>
  </si>
  <si>
    <t>CAIXA EQUALIZADOR 20X20</t>
  </si>
  <si>
    <t xml:space="preserve"> SDC04028 </t>
  </si>
  <si>
    <t>FORNECIMENTO E INSTALAÇÃO BATERIA GÁS 2 P45</t>
  </si>
  <si>
    <t>TORNEIRA DE PRESSÃO, MESA, PARA LAVATORIO PCD, COM ALAVANCA</t>
  </si>
  <si>
    <t>AÇOFER INDÚSTRIA E COMÉRCIO LTDA</t>
  </si>
  <si>
    <t>03.989.217/0002-45</t>
  </si>
  <si>
    <t>HELTON</t>
  </si>
  <si>
    <t>1KG</t>
  </si>
  <si>
    <t>FERMAT</t>
  </si>
  <si>
    <t>03.658.692/0004-09</t>
  </si>
  <si>
    <t>MARIELE</t>
  </si>
  <si>
    <t>PERFILADOS MULTIAÇO</t>
  </si>
  <si>
    <t>02.019.067/0001-01</t>
  </si>
  <si>
    <t>DALVA</t>
  </si>
  <si>
    <t>Todimo</t>
  </si>
  <si>
    <t>15.375.991/0003-26</t>
  </si>
  <si>
    <t>3617-5000</t>
  </si>
  <si>
    <t>Sergio</t>
  </si>
  <si>
    <t>Bigolim</t>
  </si>
  <si>
    <t>00.364.896/0001-98</t>
  </si>
  <si>
    <t>3615-9000</t>
  </si>
  <si>
    <t>Nelson</t>
  </si>
  <si>
    <t>Centro de Pinturas</t>
  </si>
  <si>
    <t>24.287.723/0001-81</t>
  </si>
  <si>
    <t>3057-2550</t>
  </si>
  <si>
    <t>Nedo</t>
  </si>
  <si>
    <t>Proloja Vidros</t>
  </si>
  <si>
    <t>3624-9925</t>
  </si>
  <si>
    <t>Diego</t>
  </si>
  <si>
    <t>Alumat</t>
  </si>
  <si>
    <t>10.572.049/0001-72</t>
  </si>
  <si>
    <t>3364-7998</t>
  </si>
  <si>
    <t>Jamil</t>
  </si>
  <si>
    <t>CNN Inox</t>
  </si>
  <si>
    <t>16.868.802/0001-58</t>
  </si>
  <si>
    <t>3682-6920</t>
  </si>
  <si>
    <t>Serralheria Pinheiro</t>
  </si>
  <si>
    <t>99227-5424</t>
  </si>
  <si>
    <t>Geniva</t>
  </si>
  <si>
    <t>Serralheria Jesus</t>
  </si>
  <si>
    <t>99278-6775</t>
  </si>
  <si>
    <t>Fernando</t>
  </si>
  <si>
    <t>Centro Aço Metalúrgica</t>
  </si>
  <si>
    <t>26.250.326/0001-60</t>
  </si>
  <si>
    <t>Valdeci</t>
  </si>
  <si>
    <t>TODIMO CONSTRUÇÃO E ACABAMENTO</t>
  </si>
  <si>
    <t>15.375.991/0001-64</t>
  </si>
  <si>
    <t>WILLIAM</t>
  </si>
  <si>
    <t>CASA DAS TINTAS</t>
  </si>
  <si>
    <t>26.538.876/0001-80</t>
  </si>
  <si>
    <t>DEJAMIL</t>
  </si>
  <si>
    <t>BIGOLIN ACABAMENTOS E ACESSORIOS</t>
  </si>
  <si>
    <t>NELSON</t>
  </si>
  <si>
    <t>PERFIL CUMEEIRA TRAPEZOIDAL GALVANIZADO</t>
  </si>
  <si>
    <t>AÇOFER INDÚSTRIA E COMERCIO LTDA</t>
  </si>
  <si>
    <t>03.989.217/0013-06</t>
  </si>
  <si>
    <t>3646-4422</t>
  </si>
  <si>
    <t>RUBENS</t>
  </si>
  <si>
    <t>Mover Cargas Representações</t>
  </si>
  <si>
    <t>12.775.361/0001-99</t>
  </si>
  <si>
    <t>*****</t>
  </si>
  <si>
    <t>Fermat Industria e Comercio de Perfis Ltda</t>
  </si>
  <si>
    <t>03.658.692/0003-10</t>
  </si>
  <si>
    <t>3644-5555</t>
  </si>
  <si>
    <t>CRISSANDRO</t>
  </si>
  <si>
    <t>TINTA ACRILICA FOSCO, COR REF. PANTONE 3125u</t>
  </si>
  <si>
    <t>CENTRO DE PINTURA</t>
  </si>
  <si>
    <t>24,287.723/0001-81</t>
  </si>
  <si>
    <t>GILBERTO</t>
  </si>
  <si>
    <t>SERRALHERIA PINHEIRO</t>
  </si>
  <si>
    <t>9'9607-7626</t>
  </si>
  <si>
    <t>GENIVALDO</t>
  </si>
  <si>
    <t>CENTRO AÇO</t>
  </si>
  <si>
    <t>99986-5352</t>
  </si>
  <si>
    <t>CNN INOX</t>
  </si>
  <si>
    <t>LAJE TRELIÇADA</t>
  </si>
  <si>
    <t>3637-1329</t>
  </si>
  <si>
    <t>SCM ENGENHARIA</t>
  </si>
  <si>
    <t>08.580.820/0001-01</t>
  </si>
  <si>
    <t>3358-7742</t>
  </si>
  <si>
    <t>PREMOLDAR</t>
  </si>
  <si>
    <t>3667-0990</t>
  </si>
  <si>
    <t>CLENEO</t>
  </si>
  <si>
    <t>VERDÃO MATERIAIS PARA CONSTRUÇÃO</t>
  </si>
  <si>
    <t>37.432.150/0001-84</t>
  </si>
  <si>
    <t>ODAIR</t>
  </si>
  <si>
    <t>TODIMO MATERIAIS PARA CONSTRUÇÃO</t>
  </si>
  <si>
    <t>03.507.415/0008-10</t>
  </si>
  <si>
    <t>MILCA</t>
  </si>
  <si>
    <t>MOINHO</t>
  </si>
  <si>
    <t>07.790.953/0002-20</t>
  </si>
  <si>
    <t>3317-5000</t>
  </si>
  <si>
    <t>IZABELA</t>
  </si>
  <si>
    <t>Altinox</t>
  </si>
  <si>
    <t>25.232.385/0001-43</t>
  </si>
  <si>
    <t>3685-2027</t>
  </si>
  <si>
    <t>Metal Calhas</t>
  </si>
  <si>
    <t>04.812.606/0001-82</t>
  </si>
  <si>
    <t>3621-1109</t>
  </si>
  <si>
    <t>MAQ Inox</t>
  </si>
  <si>
    <t>05.273.304/0001-46</t>
  </si>
  <si>
    <t>3682-4971</t>
  </si>
  <si>
    <t>BEIRA RIO ACABAMENTOS</t>
  </si>
  <si>
    <t>20.939.127/0001-88</t>
  </si>
  <si>
    <t>REGINALDO</t>
  </si>
  <si>
    <t>ROBERTO</t>
  </si>
  <si>
    <t>MOINHO MATERIAIS PARA CONSTRUÇÃO</t>
  </si>
  <si>
    <t>AGROFERRAGENS LUIZÃO</t>
  </si>
  <si>
    <t>24.774.390/0001-15</t>
  </si>
  <si>
    <t>SAMIRO</t>
  </si>
  <si>
    <t>CASA DAS BOMBAS</t>
  </si>
  <si>
    <t>30.089.924/0001-77</t>
  </si>
  <si>
    <t>JOSÉ</t>
  </si>
  <si>
    <t>SUPERTEC PEÇAS E SERVIÇOS</t>
  </si>
  <si>
    <t>01.184.625/0002-02</t>
  </si>
  <si>
    <t>RENAN</t>
  </si>
  <si>
    <t>Thaylon</t>
  </si>
  <si>
    <t>MAQ-INOXMET</t>
  </si>
  <si>
    <t>05.273304/0001-46</t>
  </si>
  <si>
    <t>VENTILADOR DE TETO</t>
  </si>
  <si>
    <t>Pizzatto</t>
  </si>
  <si>
    <t>04.181.115/0001-80</t>
  </si>
  <si>
    <t>3052-4200</t>
  </si>
  <si>
    <t>Leandro</t>
  </si>
  <si>
    <t>Prhimel</t>
  </si>
  <si>
    <t>04.770.552/0001-30</t>
  </si>
  <si>
    <t>3388-3800</t>
  </si>
  <si>
    <t>Jullian</t>
  </si>
  <si>
    <t>Castelli Mat Construção Ltda</t>
  </si>
  <si>
    <t>11.000.062/0001-10</t>
  </si>
  <si>
    <t>Wesley</t>
  </si>
  <si>
    <t>DPS - DISP PROT SURTOS 45KA</t>
  </si>
  <si>
    <t>Eletro Fios</t>
  </si>
  <si>
    <t>37.470.911/0001-92</t>
  </si>
  <si>
    <t>3618-2500</t>
  </si>
  <si>
    <t>Sergio Luiz</t>
  </si>
  <si>
    <t>Rededistribuidora</t>
  </si>
  <si>
    <t>11.138.453/0001-03</t>
  </si>
  <si>
    <t>3634-6949</t>
  </si>
  <si>
    <t>Alessandra</t>
  </si>
  <si>
    <t xml:space="preserve">Hidro e Eletrica Moura </t>
  </si>
  <si>
    <t>08.954.892/0001-71</t>
  </si>
  <si>
    <t>3321-0009</t>
  </si>
  <si>
    <t>Wemerson</t>
  </si>
  <si>
    <t>Hidro eletrica Moura</t>
  </si>
  <si>
    <t>Petel</t>
  </si>
  <si>
    <t>22.760.075/0001-30</t>
  </si>
  <si>
    <t>3634-1717</t>
  </si>
  <si>
    <t>Paulo</t>
  </si>
  <si>
    <t>CARTUCHO PARA SOLDA 150MM</t>
  </si>
  <si>
    <t>3M COMERCIO DE MATERIAIS ELÉTRICOS</t>
  </si>
  <si>
    <t>PATRICIA</t>
  </si>
  <si>
    <t>ART E LUZ</t>
  </si>
  <si>
    <t>15.059.263/0001-43</t>
  </si>
  <si>
    <t>ADRIANA</t>
  </si>
  <si>
    <t>SÓ LED PAINÉIS E ILUMINAÇÃO</t>
  </si>
  <si>
    <t>18.453.093/0001-75</t>
  </si>
  <si>
    <t>CAMILA</t>
  </si>
  <si>
    <t>HIDRO E ELÉTRICA MOURA LTDA EPP</t>
  </si>
  <si>
    <t>FERNANDO</t>
  </si>
  <si>
    <t>A CENTRAL COMERCIAL ELÉTRICA LTDA</t>
  </si>
  <si>
    <t>13.314.982/0001-38</t>
  </si>
  <si>
    <t>15 30315565</t>
  </si>
  <si>
    <t>EDUARDO</t>
  </si>
  <si>
    <t>ELETRODUTO ZINCADO 3/4"</t>
  </si>
  <si>
    <t>PRHIMEL ELÉTRICA E HIDRAULICA</t>
  </si>
  <si>
    <t>EDER</t>
  </si>
  <si>
    <t>PETEL</t>
  </si>
  <si>
    <t>22.760.075/0001-03</t>
  </si>
  <si>
    <t>RICARDO</t>
  </si>
  <si>
    <t>MOURA HIDRAULICA E ELÉTRICA</t>
  </si>
  <si>
    <t>BOMBA SHOPPING</t>
  </si>
  <si>
    <t>14.778.311/00001-90</t>
  </si>
  <si>
    <t>SELCO COMERCIO DE MATERIAIS ELÉTRICOS LTDA</t>
  </si>
  <si>
    <t>07.624.206/0001-31</t>
  </si>
  <si>
    <t>GLADSTON</t>
  </si>
  <si>
    <t>SMA- SISTEMA DE MONTAGEM E AUTOMAÇÃO</t>
  </si>
  <si>
    <t>05.361.1219/0001-30</t>
  </si>
  <si>
    <t>3661-6383</t>
  </si>
  <si>
    <t>AILTON</t>
  </si>
  <si>
    <t>Alça pré-formada para cabo 6,4mm²</t>
  </si>
  <si>
    <t>Dambros Elétrica e Ferragens Ltda-ME</t>
  </si>
  <si>
    <t>11.113.763/0001-65</t>
  </si>
  <si>
    <t>3661-7232</t>
  </si>
  <si>
    <t>Amaral</t>
  </si>
  <si>
    <t>Pizzatto Materiais Elétricos</t>
  </si>
  <si>
    <t>Odenir</t>
  </si>
  <si>
    <t>Selco Comercio de Materiais Elétricos Ltda</t>
  </si>
  <si>
    <t>3027-9000</t>
  </si>
  <si>
    <t>Celso</t>
  </si>
  <si>
    <t>Arruela espaçadora</t>
  </si>
  <si>
    <t>01/2017</t>
  </si>
  <si>
    <t>Arruela quadrada, em aço galvanizado, d=38mm, esp.=3mm, abertura 8mm</t>
  </si>
  <si>
    <t>Cabeçote de aço galvanizado de 4" (100mm)</t>
  </si>
  <si>
    <t>Cabo XLPE 16mm, 15Kv rigido</t>
  </si>
  <si>
    <t>Caixa de medição indireta +TC + disjuntor (padrão Energisa)</t>
  </si>
  <si>
    <t>SMA Sistema de Montagem e Automação</t>
  </si>
  <si>
    <t>05.361.219/0001-30</t>
  </si>
  <si>
    <t>Ailton</t>
  </si>
  <si>
    <t>Capa protetora para conector cunha - aplicação em conectores para cabos CA de 35 a 185 mm²</t>
  </si>
  <si>
    <t>Cartucho para conector cunha (vermelho)</t>
  </si>
  <si>
    <t>Chave fusível tipo C 15KV, 10KA</t>
  </si>
  <si>
    <t>Conector derivação cunha tipo estribo normal (626222-1 - AMP - vermelho)</t>
  </si>
  <si>
    <t>Conector tipo II vd x (10/25mm)</t>
  </si>
  <si>
    <t>Cruzeta de concreto 90x90x2000mm, 250 daN, retangular</t>
  </si>
  <si>
    <t>Eletroduto de aço com costura galvanizado a fogo, diam. 4", barra de 3 metros</t>
  </si>
  <si>
    <t>To Ligado Materiais Elétricos</t>
  </si>
  <si>
    <t>07.237.858/0001-13</t>
  </si>
  <si>
    <t>3643-6443</t>
  </si>
  <si>
    <t>Sérgio</t>
  </si>
  <si>
    <t>3634-5253</t>
  </si>
  <si>
    <t>Altemar</t>
  </si>
  <si>
    <t>Elo fusivel 6K</t>
  </si>
  <si>
    <t>Fixador de perfil U para rede compactada</t>
  </si>
  <si>
    <t>Gancho suspensão olhal em aço galvanizado espessura 16mm, abertura 21mm</t>
  </si>
  <si>
    <t>Grampo de ancoragem para cabo coberto de 15Kv 35mm</t>
  </si>
  <si>
    <t>Grampo linha viva GLV-95 aluminio</t>
  </si>
  <si>
    <t>Isolador ancoragem tipo polimérico isolação 15KV 18mm</t>
  </si>
  <si>
    <t>Manilha sapatilha</t>
  </si>
  <si>
    <t>Mão francesa plana de 619x32x5mm</t>
  </si>
  <si>
    <t>Olhal para parafuso tipo M16 ( bitola 5/8")</t>
  </si>
  <si>
    <t>Parafuso, cabeça quadrada 100x16mm</t>
  </si>
  <si>
    <t>Para-raio de distribuição 12KV, polimérico, 10 KA</t>
  </si>
  <si>
    <t>Perfil U para rede compactada</t>
  </si>
  <si>
    <t>Poste de concreto armado, seção DT 10/1000</t>
  </si>
  <si>
    <t>Protetor de bucha de AT de transformador - 15KV</t>
  </si>
  <si>
    <t>Solda exotermica 90</t>
  </si>
  <si>
    <t>REDE DISTRIBUIDORA</t>
  </si>
  <si>
    <t>RODRIGO</t>
  </si>
  <si>
    <t>Suporte de transformação chapa 360x76x10mm para poste duplo T</t>
  </si>
  <si>
    <t xml:space="preserve"> LUVA P/ELETRODUTO ZINCADO 1"</t>
  </si>
  <si>
    <t>REFRICOLL REFRIGERAÇÃO</t>
  </si>
  <si>
    <t>09.258.198/0001-82</t>
  </si>
  <si>
    <t>ALEXANDRE</t>
  </si>
  <si>
    <t>METAL CALHAS</t>
  </si>
  <si>
    <t>INOX SÃO JOSÉ</t>
  </si>
  <si>
    <t>14.165.383/0001-62</t>
  </si>
  <si>
    <t>66-3421-1843</t>
  </si>
  <si>
    <t>ALECIO</t>
  </si>
  <si>
    <t>GEOBLOCOS</t>
  </si>
  <si>
    <t>13.537.179/0001-62</t>
  </si>
  <si>
    <t>3667-4802</t>
  </si>
  <si>
    <t>MARIA</t>
  </si>
  <si>
    <t>CASTELLI</t>
  </si>
  <si>
    <t>LAURIANO</t>
  </si>
  <si>
    <t>TOTAL ACESSIBILIDADE</t>
  </si>
  <si>
    <t>12.127.024/0001-95</t>
  </si>
  <si>
    <t>1130429886</t>
  </si>
  <si>
    <t>ALINE</t>
  </si>
  <si>
    <t>Loja das molduras</t>
  </si>
  <si>
    <t>04.586.826/0001-35</t>
  </si>
  <si>
    <t>3023-8979</t>
  </si>
  <si>
    <t>Cristiana</t>
  </si>
  <si>
    <t>Excelência Vidros</t>
  </si>
  <si>
    <t>18.238.971/0001-30</t>
  </si>
  <si>
    <t>2127-5000</t>
  </si>
  <si>
    <t>amanda</t>
  </si>
  <si>
    <t>Empório do Vidro</t>
  </si>
  <si>
    <t>08.117.730/0001-89</t>
  </si>
  <si>
    <t>3023-7878</t>
  </si>
  <si>
    <t>Adriana</t>
  </si>
  <si>
    <t>FORNECIMENTO DE TOTEM EM CONCRETO ARMADO DE ACORDO COM MODELO DA SEDUC</t>
  </si>
  <si>
    <t>C.R SANTOS</t>
  </si>
  <si>
    <t>07.871.559/0001-36</t>
  </si>
  <si>
    <t>CENEDON</t>
  </si>
  <si>
    <t>RAWAL PLACAS</t>
  </si>
  <si>
    <t>15.353.188/0001-29</t>
  </si>
  <si>
    <t>ENGENHARIA E CONSTRUTORA EIRELI</t>
  </si>
  <si>
    <t>01.180.102/0001-07</t>
  </si>
  <si>
    <t>LETRA CAIXA EM AÇO GALVANIZADO, ALTURA 70CM, INSTALAÇÃO</t>
  </si>
  <si>
    <t>PUBLIARTE PAINEIS</t>
  </si>
  <si>
    <t>ANTÔNIO</t>
  </si>
  <si>
    <t>CENTRO OESTE COMUNICAÇÃO VISUAL</t>
  </si>
  <si>
    <t>ARIDES</t>
  </si>
  <si>
    <t>EMPLACA COMUNICAÇÃO VISUAL</t>
  </si>
  <si>
    <t>17.786.657/0001-29</t>
  </si>
  <si>
    <t>RONALD</t>
  </si>
  <si>
    <t>REALCE PAPEL</t>
  </si>
  <si>
    <t>10.307.321/0001-97</t>
  </si>
  <si>
    <t>EZEQUIEL</t>
  </si>
  <si>
    <t>MG PRINT COMUNICAÇÃO VISUAL</t>
  </si>
  <si>
    <t>11.931.138/0001-20</t>
  </si>
  <si>
    <t>CHAMA AZUL</t>
  </si>
  <si>
    <t>00.123.322/0002-09</t>
  </si>
  <si>
    <t>3624-1044</t>
  </si>
  <si>
    <t>ELETRO FIOS</t>
  </si>
  <si>
    <t>JAQUESON</t>
  </si>
  <si>
    <t>MULTICASA</t>
  </si>
  <si>
    <t>15.036.858/0001-83</t>
  </si>
  <si>
    <t>3618-1551</t>
  </si>
  <si>
    <t>CAROLINE</t>
  </si>
  <si>
    <t>Erika</t>
  </si>
  <si>
    <t>LETRA CAIXA EM CHAPA GALVANIZADA PINTADA COM TINTA AUTOMOTIVA, 30CM INSTALAÇÃO</t>
  </si>
  <si>
    <t>03.199.999/0001-38</t>
  </si>
  <si>
    <t>3624-2644</t>
  </si>
  <si>
    <t>IMAGINARIO MIDIA VISUAL</t>
  </si>
  <si>
    <t>17.856.736/0001-69</t>
  </si>
  <si>
    <t>3056-3030</t>
  </si>
  <si>
    <t>CAROLINA</t>
  </si>
  <si>
    <t>PLACA EM ACM, PARA LOGO DO GOVERNO, DIM. 2,50X2,50M COM BRASÃO DO ESTADO ADESIVADA</t>
  </si>
  <si>
    <t>PENALUX</t>
  </si>
  <si>
    <t>44.441.806/0001-90</t>
  </si>
  <si>
    <t>3051-0600</t>
  </si>
  <si>
    <t>ELIZANGELA</t>
  </si>
  <si>
    <t>VELOZ IMPRESS</t>
  </si>
  <si>
    <t>09.087.635/0001-42</t>
  </si>
  <si>
    <t>M3 SINALIZAÇÃO</t>
  </si>
  <si>
    <t>03.859.651/0001-20</t>
  </si>
  <si>
    <t>3026-2854</t>
  </si>
  <si>
    <t>CARLOS</t>
  </si>
  <si>
    <t>LIVRE ACESSO BRAILLE</t>
  </si>
  <si>
    <t>Emplaca Comunicação Visual</t>
  </si>
  <si>
    <t>Maria José</t>
  </si>
  <si>
    <t>67 4042-1953</t>
  </si>
  <si>
    <t>PHIMEL ELÉTRICA E HIDRÁULICA EIRELI - ME</t>
  </si>
  <si>
    <t>JULLIAN</t>
  </si>
  <si>
    <t>PETEL MATERIAIS ELÉTRICOS</t>
  </si>
  <si>
    <t>THIAGO</t>
  </si>
  <si>
    <t>CARLA</t>
  </si>
  <si>
    <t>CONDULETE DE PVC, VERMELHO, PARA INCENDIO 3/4"</t>
  </si>
  <si>
    <t>Hidro Elétrica Moura</t>
  </si>
  <si>
    <t>Carla</t>
  </si>
  <si>
    <t>Thiago</t>
  </si>
  <si>
    <t>INCENDIO BOTOEIRA LIGA DESLIGA PARA BOMBA</t>
  </si>
  <si>
    <t>DIRCEU</t>
  </si>
  <si>
    <t>CELSO</t>
  </si>
  <si>
    <t>SELCO</t>
  </si>
  <si>
    <t>TOLIGADO</t>
  </si>
  <si>
    <t>3025-4300</t>
  </si>
  <si>
    <t>ELÉTRICA UNIÃO</t>
  </si>
  <si>
    <t>25.211.602/0001-19</t>
  </si>
  <si>
    <t>3632-9300</t>
  </si>
  <si>
    <t>WENDER</t>
  </si>
  <si>
    <t>LUMINARIA DE EMERGENCIA 1200 LUMENS</t>
  </si>
  <si>
    <t>ELÉTRICA PARANÁ</t>
  </si>
  <si>
    <t>08.139.615/0001-05</t>
  </si>
  <si>
    <t>3388-0819</t>
  </si>
  <si>
    <t>RAFAEL</t>
  </si>
  <si>
    <t xml:space="preserve"> TUBO GALVANIZADO C/ROSCA 2 1/2", BARRA DE 6 METROS, ESPESSURA 3,5MM</t>
  </si>
  <si>
    <t>01.184.625/0001-13</t>
  </si>
  <si>
    <t>3634-2266</t>
  </si>
  <si>
    <t>Elias</t>
  </si>
  <si>
    <t>ÁGUIA EXTINTORES</t>
  </si>
  <si>
    <t>032.660.930/0001-99</t>
  </si>
  <si>
    <t>3023-3947</t>
  </si>
  <si>
    <t>SINALIZA EXTINTORES</t>
  </si>
  <si>
    <t>22.730.693/0001-00</t>
  </si>
  <si>
    <t>3625-6063</t>
  </si>
  <si>
    <t>castelli</t>
  </si>
  <si>
    <t>3614-3500</t>
  </si>
  <si>
    <t>Tiago</t>
  </si>
  <si>
    <t>MERCADÃO DOS TUBOS</t>
  </si>
  <si>
    <t>3627-5030</t>
  </si>
  <si>
    <t>PAULO</t>
  </si>
  <si>
    <t>HIDRO MOURA</t>
  </si>
  <si>
    <t>BETEL LAJES PRÉ-MOLDADAS</t>
  </si>
  <si>
    <t>05.744.595/0001-03</t>
  </si>
  <si>
    <t>3664-4374</t>
  </si>
  <si>
    <t>JOÃO</t>
  </si>
  <si>
    <t>SETON - Soluções para Sinalização, Proteção e Identificação</t>
  </si>
  <si>
    <t>01.111.039/0004-91</t>
  </si>
  <si>
    <t xml:space="preserve">(11) 4166-1202 </t>
  </si>
  <si>
    <t>03.658.692/0005-81</t>
  </si>
  <si>
    <t>m2</t>
  </si>
  <si>
    <t>12.027.138/0001-63</t>
  </si>
  <si>
    <t>2128-3700</t>
  </si>
  <si>
    <t>CLEBERSON</t>
  </si>
  <si>
    <t>AÇOFER</t>
  </si>
  <si>
    <t>03.989.217/0019-93</t>
  </si>
  <si>
    <t>ORDILEI</t>
  </si>
  <si>
    <t>(65)3027-9000</t>
  </si>
  <si>
    <t>(65)3634-5253</t>
  </si>
  <si>
    <t>EVANIA</t>
  </si>
  <si>
    <t>HIDRAULICA E ELÉTICA MOURA</t>
  </si>
  <si>
    <t>(65)3321-0009</t>
  </si>
  <si>
    <t>CABO QUADRIPLEX 35MM</t>
  </si>
  <si>
    <t>3M Comércio de Mat. Elétricos</t>
  </si>
  <si>
    <t xml:space="preserve">04.347.124/0001-07 </t>
  </si>
  <si>
    <t>(65) 3029-1234</t>
  </si>
  <si>
    <t>CARLA PIRES</t>
  </si>
  <si>
    <t>CABO QUADRIPLEX 70MM</t>
  </si>
  <si>
    <t>CABO QUADRIPLEX 120MM</t>
  </si>
  <si>
    <t>FUNSOLOS CONSTRUTORA E ENGENHARIA LTDA</t>
  </si>
  <si>
    <t>15.404.932/0002-58</t>
  </si>
  <si>
    <t>3637-5900</t>
  </si>
  <si>
    <t>GEOMAXI SONDAGEM GEOTECNICA</t>
  </si>
  <si>
    <t>11.192.795/0001-01</t>
  </si>
  <si>
    <t>3627-1430</t>
  </si>
  <si>
    <t>NACON SONDAGENS</t>
  </si>
  <si>
    <t>20.269.958/0001-90</t>
  </si>
  <si>
    <t>MARBRAS PRIME</t>
  </si>
  <si>
    <t>24.960.668/0001-49</t>
  </si>
  <si>
    <t>(65) 3027-6700</t>
  </si>
  <si>
    <t>CARMEM</t>
  </si>
  <si>
    <t>FOGAÇA MARMORARIA</t>
  </si>
  <si>
    <t>15.416.360/0001-46</t>
  </si>
  <si>
    <t>(65) '3644-2421</t>
  </si>
  <si>
    <t>MATILDES</t>
  </si>
  <si>
    <t>MARMORÁRIA AMÉRICA</t>
  </si>
  <si>
    <t>06.789.924/0001-03</t>
  </si>
  <si>
    <t>(65) 3321-9622</t>
  </si>
  <si>
    <t>CLÁUDIO</t>
  </si>
  <si>
    <t>Moura Hidráulica e Elétrica</t>
  </si>
  <si>
    <t>15.987.913/0001-10</t>
  </si>
  <si>
    <t>(65) 3321-0009</t>
  </si>
  <si>
    <t>Elétrica Paraná</t>
  </si>
  <si>
    <t>(65) 3388-0800</t>
  </si>
  <si>
    <t>Adilson</t>
  </si>
  <si>
    <t>Estevão Torquato</t>
  </si>
  <si>
    <t>***</t>
  </si>
  <si>
    <t>(65) 9 9303-8598</t>
  </si>
  <si>
    <t xml:space="preserve">Estevão </t>
  </si>
  <si>
    <t>BUCHA DE REDUCAO DE PVC, SOLDAVEL, LONGA COM 75 X 50 MM</t>
  </si>
  <si>
    <t xml:space="preserve">SDC02002 </t>
  </si>
  <si>
    <t>ORSE 1083</t>
  </si>
  <si>
    <t>Tipo</t>
  </si>
  <si>
    <t>INHI - INSTALAÇÕES HIDROS SANITÁRIAS</t>
  </si>
  <si>
    <t>Unidade</t>
  </si>
  <si>
    <t>SEINFRA C3586</t>
  </si>
  <si>
    <t>SAOP CO1004</t>
  </si>
  <si>
    <t>SAOP CO1005</t>
  </si>
  <si>
    <t>ORSE 1666</t>
  </si>
  <si>
    <t>FOSSA SÉPTICA EM ALVENARIA - TIJOLO COMUM MACIÇO, DIMENSOES 350 X 180 X 150 CM (9,45M3)</t>
  </si>
  <si>
    <t>PROJETO</t>
  </si>
  <si>
    <t>ORSE 1075</t>
  </si>
  <si>
    <t>ORSE 1077</t>
  </si>
  <si>
    <t>ORSE 1090</t>
  </si>
  <si>
    <t>SINAPI 74141/002</t>
  </si>
  <si>
    <t>FUES - FUNDAÇÕES E ESTRUTURAS</t>
  </si>
  <si>
    <t>SIURB-SP 15505</t>
  </si>
  <si>
    <t>SIURB-SP 15512</t>
  </si>
  <si>
    <t>SEINFRA C3487</t>
  </si>
  <si>
    <t>PINT - PINTURAS</t>
  </si>
  <si>
    <t>SINAPI 88489</t>
  </si>
  <si>
    <t>COTAÇÃO DE MERCADO</t>
  </si>
  <si>
    <t>MOVT - MOVIMENTO DE TERRA</t>
  </si>
  <si>
    <t>SINAPI 94582</t>
  </si>
  <si>
    <t>ESQV - ESQUADRIAS/FERRAGENS/VIDROS</t>
  </si>
  <si>
    <t>SINAPI 84089</t>
  </si>
  <si>
    <t>SINAPI 94213</t>
  </si>
  <si>
    <t>COBE- COBERTURA</t>
  </si>
  <si>
    <t>ORSE 811</t>
  </si>
  <si>
    <t>SEDI - SERVIÇOS DIVERSOS</t>
  </si>
  <si>
    <t>ORSE 10176</t>
  </si>
  <si>
    <t>IOPES 160322</t>
  </si>
  <si>
    <t>INEL - INSTALAÇÃO ELÉTRICA/ELETRIFICAÇÃO E ILUMINAÇÃO EXTERNA</t>
  </si>
  <si>
    <t xml:space="preserve">SINAPI 73953/002 </t>
  </si>
  <si>
    <t>ORSE 9042</t>
  </si>
  <si>
    <t>CPOS 40.02.040</t>
  </si>
  <si>
    <t>ORSE 10765</t>
  </si>
  <si>
    <t>ORSE 4718</t>
  </si>
  <si>
    <t>SUDECAP 11.92.38</t>
  </si>
  <si>
    <t>ORSE 9831</t>
  </si>
  <si>
    <t>ORSE 10426</t>
  </si>
  <si>
    <t>ORSE 9051</t>
  </si>
  <si>
    <t>SIURB 91194</t>
  </si>
  <si>
    <t>SINAPI 75220</t>
  </si>
  <si>
    <t>ORSE 4273</t>
  </si>
  <si>
    <t>ORSE 9503</t>
  </si>
  <si>
    <t>ORSE 4964</t>
  </si>
  <si>
    <t>ORSE 1089</t>
  </si>
  <si>
    <t>ORSE 2056</t>
  </si>
  <si>
    <t>SINAPI 40729</t>
  </si>
  <si>
    <t>ORSE 9919</t>
  </si>
  <si>
    <t>DROP - DRENAGEM/OBRAS DE CONTENÇÃO / POÇOS DE VISITA E CAIXAS</t>
  </si>
  <si>
    <t>SEINFRA C0691</t>
  </si>
  <si>
    <t>SINAPI 83624</t>
  </si>
  <si>
    <t>FORNECIMENTO E INSTALAÇÃO DE BOMBA TRIFÁSICA 5CV - 220/380</t>
  </si>
  <si>
    <t>SINAPI 83645</t>
  </si>
  <si>
    <t xml:space="preserve">CURVA LONGA 45 GRAUS, PVC, SERIE NORMAL, ESGOTO PREDIAL, DN 100 MM, JUNTA ELÁSTICA, FORNECIDO E INSTALADO EM RAMAL DE DESCARGA OU RAMAL DE ESGOTO SANITÁRIO. </t>
  </si>
  <si>
    <t>ORSE 1621</t>
  </si>
  <si>
    <t>SINAPI 86943</t>
  </si>
  <si>
    <t>SIURB 39025 / SINAPI 72137</t>
  </si>
  <si>
    <t>PISO - PISOS</t>
  </si>
  <si>
    <t>ORSE 7610</t>
  </si>
  <si>
    <t xml:space="preserve">EXECUÇÃO DE BEBEDOURO EM ALVENARIA. </t>
  </si>
  <si>
    <t>SINAPI 73876/001</t>
  </si>
  <si>
    <t>SETOP ACE-BAR-005</t>
  </si>
  <si>
    <t>SEINFRA C4624</t>
  </si>
  <si>
    <t>SEINFRA C0864</t>
  </si>
  <si>
    <t>CPOS-SP 04.08.080</t>
  </si>
  <si>
    <t>SINAPI - I25398</t>
  </si>
  <si>
    <t>SINAPI - I25399</t>
  </si>
  <si>
    <t>IOPES 200706</t>
  </si>
  <si>
    <t>SINAPI-I25400</t>
  </si>
  <si>
    <t>ORSE 10620</t>
  </si>
  <si>
    <t>FORNECIMENTO E INSTALAÇÃO DE LETRA CAIXA CAIXA, EM AÇO GALVANIZADO, PARA LETREIRO COM NOME DA INSTITUIÇÃO</t>
  </si>
  <si>
    <t>ORSE 3167</t>
  </si>
  <si>
    <t>SUDECAP 13.40.59</t>
  </si>
  <si>
    <t>ORSE 7853</t>
  </si>
  <si>
    <t>SEINFRA C1803</t>
  </si>
  <si>
    <t>PARE - PAREDES/PAINEIS</t>
  </si>
  <si>
    <t>ORSE 10563</t>
  </si>
  <si>
    <t>ORSE 10903</t>
  </si>
  <si>
    <t>CABO DE COBRE ISOLADO EM EPR FLEXÍVEL 10MM2 - 0,6KV/1KV/90°</t>
  </si>
  <si>
    <t>ORSE 9205</t>
  </si>
  <si>
    <t>CABO DE COBRE ISOLADO EM EPR FLEXÍVEL 16MM2 - 0,6KV/1KV/90°</t>
  </si>
  <si>
    <t>ORSE 9204</t>
  </si>
  <si>
    <t>CABO DE COBRE ISOLADO EM EPR FLEXÍVEL 35MM2 - 0,6KV/1KV/90°</t>
  </si>
  <si>
    <t>ORSE 7916</t>
  </si>
  <si>
    <t>SETOP ELE-QUA-060</t>
  </si>
  <si>
    <t>SEINFRA - C1622</t>
  </si>
  <si>
    <t>CANT - CANTEIRO DE OBRAS</t>
  </si>
  <si>
    <t>SEDOP 241468</t>
  </si>
  <si>
    <t>IOPES 160612</t>
  </si>
  <si>
    <t>ORSE 7861</t>
  </si>
  <si>
    <t>INES - INSTALAÇÕES ESPECIAIS</t>
  </si>
  <si>
    <t>ORSE 8503</t>
  </si>
  <si>
    <t>ORSE 8058</t>
  </si>
  <si>
    <t>ORSE 8693</t>
  </si>
  <si>
    <t>SINAPI 68066</t>
  </si>
  <si>
    <t>FORNECIMENTO E INSTALAÇÃO DE ADAPTADOR STORZ PARA ENGATE RAPIDO 2.1/2 X 2.1/2 COM TAMPÃO E CORRENTE</t>
  </si>
  <si>
    <t>ORSE 1510</t>
  </si>
  <si>
    <t>SEDOP 090822</t>
  </si>
  <si>
    <t xml:space="preserve"> SDC02029</t>
  </si>
  <si>
    <t>GRELHA PARA RALO EM PVC BRANCO 15X15</t>
  </si>
  <si>
    <t>ORSE 9419</t>
  </si>
  <si>
    <t>ASTU - ASSENTAMENTO DE TUBOS E PECAS</t>
  </si>
  <si>
    <t xml:space="preserve"> SDC07010</t>
  </si>
  <si>
    <t>SETOP-MG / INC-CHA-005</t>
  </si>
  <si>
    <t xml:space="preserve"> SDC01051</t>
  </si>
  <si>
    <t>JUNTA SERRADA, SEÇÃO TRANSVERSAL DIM. 5 X 10 MM,  PREENCHIMENTO COM MASTIQUE MBT OU SIMILAR</t>
  </si>
  <si>
    <t>ORSE 4351</t>
  </si>
  <si>
    <t xml:space="preserve"> SDC07037</t>
  </si>
  <si>
    <t>ORSE 10332</t>
  </si>
  <si>
    <t xml:space="preserve"> SDC03068</t>
  </si>
  <si>
    <t>ORSE 8071</t>
  </si>
  <si>
    <t xml:space="preserve"> SDC03033</t>
  </si>
  <si>
    <t>ORSE 8073</t>
  </si>
  <si>
    <t xml:space="preserve"> SDC03120</t>
  </si>
  <si>
    <t>ORSE 9477</t>
  </si>
  <si>
    <t xml:space="preserve"> SDC03128</t>
  </si>
  <si>
    <t>ORSE 8739</t>
  </si>
  <si>
    <t xml:space="preserve"> SDC07040</t>
  </si>
  <si>
    <t>ORSE 9045</t>
  </si>
  <si>
    <t xml:space="preserve"> SDC03130</t>
  </si>
  <si>
    <t>LUMINARIA DE EMERGENCIA 960 LUMENS DE 24 LEDS, POTENCIA 4 W, BATERIA DE LITIO, AUTONOMIA DE 3 HRS</t>
  </si>
  <si>
    <t>ORSE 7860</t>
  </si>
  <si>
    <t xml:space="preserve"> SDC02100</t>
  </si>
  <si>
    <t>ORSE 1181</t>
  </si>
  <si>
    <t xml:space="preserve"> SDC02050</t>
  </si>
  <si>
    <t>ORSE 4283</t>
  </si>
  <si>
    <t xml:space="preserve"> SDC02051</t>
  </si>
  <si>
    <t>SINAPI 83449</t>
  </si>
  <si>
    <t xml:space="preserve"> SDC03021</t>
  </si>
  <si>
    <t>SEINFRA C 1181</t>
  </si>
  <si>
    <t xml:space="preserve"> SDC03022</t>
  </si>
  <si>
    <t>SEDOP 171339</t>
  </si>
  <si>
    <t xml:space="preserve"> SDC03023</t>
  </si>
  <si>
    <t>SEDOP 171345</t>
  </si>
  <si>
    <t xml:space="preserve"> SDC03024</t>
  </si>
  <si>
    <t>ORSE 10909</t>
  </si>
  <si>
    <t xml:space="preserve"> SDC07011</t>
  </si>
  <si>
    <t>ORSE 10786</t>
  </si>
  <si>
    <t xml:space="preserve"> SDC01095</t>
  </si>
  <si>
    <t>SINAPI 94560</t>
  </si>
  <si>
    <t>SINAPI 95811</t>
  </si>
  <si>
    <t>SINAPI 91884</t>
  </si>
  <si>
    <t xml:space="preserve"> SDC07024</t>
  </si>
  <si>
    <t>ORSE 1521</t>
  </si>
  <si>
    <t xml:space="preserve"> SDC07012</t>
  </si>
  <si>
    <t>SINAPI 92342</t>
  </si>
  <si>
    <t xml:space="preserve"> INES - INSTALAÇÕES ESPECIAIS</t>
  </si>
  <si>
    <t xml:space="preserve"> SDC07026</t>
  </si>
  <si>
    <t xml:space="preserve"> SDC07030</t>
  </si>
  <si>
    <t>ORSE 9254</t>
  </si>
  <si>
    <t xml:space="preserve"> SDC07036</t>
  </si>
  <si>
    <t>SINAPI 94474</t>
  </si>
  <si>
    <t xml:space="preserve"> SDC02082</t>
  </si>
  <si>
    <t>REDUÇÃO EXCENTRICA EM PVC RÍGIDO SOLDÁVEL, PARA ESGOTO PRIMÁRIO, DIÂM = 75 X 50MM</t>
  </si>
  <si>
    <t>ORSE 1582</t>
  </si>
  <si>
    <t xml:space="preserve"> SDC02083</t>
  </si>
  <si>
    <t>SINAPI 73873/002</t>
  </si>
  <si>
    <t>ORSE 1511</t>
  </si>
  <si>
    <t>ORSE 1082</t>
  </si>
  <si>
    <t>ORSE 7594</t>
  </si>
  <si>
    <t xml:space="preserve"> SDC02107</t>
  </si>
  <si>
    <t>SINAPI 88503</t>
  </si>
  <si>
    <t xml:space="preserve"> SDC01111</t>
  </si>
  <si>
    <t>SBC 040132</t>
  </si>
  <si>
    <t xml:space="preserve"> SDC01116</t>
  </si>
  <si>
    <t>SINAPI 74100/001</t>
  </si>
  <si>
    <t xml:space="preserve">ESQV - ESQUADRIAS/FERRAGENS/VIDROS </t>
  </si>
  <si>
    <t xml:space="preserve"> SDC07027</t>
  </si>
  <si>
    <t>ORSE 10882</t>
  </si>
  <si>
    <t xml:space="preserve"> SDC01122</t>
  </si>
  <si>
    <t>FECHAMENTO DA COBERTURA EM CHAPA METÁLICA GALVANIZADA 2MM COM APLICAÇÃO DE PINTURA ESMALTE SINTÉTICO NA COR BRANCA</t>
  </si>
  <si>
    <t>SINAPI 94231 / 73924/3</t>
  </si>
  <si>
    <t>COBE - COBERTURA</t>
  </si>
  <si>
    <t>SINAPI 89753</t>
  </si>
  <si>
    <t>REDUÇÃO EXCÊTRICA, PVC, SERIE NORMAL, ESGOTO PREDIAL, DN 100 X 75 MM, JUNTA ELÁSTICA, FORNECIDO E INSTALADO EM RAMAL DE DESCARGA OU RAMAL DE ESGOTO SANITÁRIO</t>
  </si>
  <si>
    <t>SINAPI 89778</t>
  </si>
  <si>
    <t xml:space="preserve"> SDC07029</t>
  </si>
  <si>
    <t>SIURB 100868</t>
  </si>
  <si>
    <t xml:space="preserve"> POSTO DE TRANSFORMAÇÃO DE 112.5 KVA - 13.8KV/220-127V
</t>
  </si>
  <si>
    <t>CONCRETO USINADO BOMBEAVEL, CLASSE CONCRETO USINADO BOMBEAVEL, CLASSE DE RESISTENCIA C25, COM BRITA 0 E 1, SLUMP = 100 +/- 20 MM, BOMBEADO, LANÇADO E ADENSADO EM ESTRUTURA.</t>
  </si>
  <si>
    <t>ORSE 98</t>
  </si>
  <si>
    <t xml:space="preserve">REVE - REVESTIMENTO E TRATAMENTO DE SUPERFÍCIES </t>
  </si>
  <si>
    <t xml:space="preserve"> SDC01159</t>
  </si>
  <si>
    <t>GRADE DE FERRO PADRÃO ESCOLA COM MURETA DE ALVENARIA H:0,40M E GRADIL EM BARRA CHATA COM 1,80M DE ALTURA, TOTALIZANDO 2,20M DE ALTURA (INCLUSO PINTURA)</t>
  </si>
  <si>
    <t>ORSE 10073</t>
  </si>
  <si>
    <t>URBA - URBANIZAÇÃO</t>
  </si>
  <si>
    <t xml:space="preserve"> SDC07018</t>
  </si>
  <si>
    <t>SEINFRA C1205</t>
  </si>
  <si>
    <t xml:space="preserve"> SDC04045</t>
  </si>
  <si>
    <t xml:space="preserve">FITA ADESIVA FOTO LUMINESCENTE </t>
  </si>
  <si>
    <t>ORSE 11621</t>
  </si>
  <si>
    <t>ORSE 9014</t>
  </si>
  <si>
    <t>SDC02259</t>
  </si>
  <si>
    <t>SINAPI 94216</t>
  </si>
  <si>
    <t xml:space="preserve"> SDC01237</t>
  </si>
  <si>
    <t xml:space="preserve"> SDC05008</t>
  </si>
  <si>
    <t>SINAPI 41598</t>
  </si>
  <si>
    <t>SDC02265</t>
  </si>
  <si>
    <t>Tubo em PVC - 200mm (LS) DRENAGEM</t>
  </si>
  <si>
    <t>SEDOP 180650</t>
  </si>
  <si>
    <t>CONCRETAGEM DE BLOCOS DE COROAMENTO E VIGAS BALDRAMES, FCK 25 MPA, COM USO DE BOMBA  LANÇAMENTO, ADENSAMENTO E ACABAMENTO</t>
  </si>
  <si>
    <t>SINAPI 96557</t>
  </si>
  <si>
    <t>SINAPI 96558</t>
  </si>
  <si>
    <t>SINAPI 92726</t>
  </si>
  <si>
    <t>PINTURA ESMALTE FOSCO, COR PANTONE 2758U, DUAS DEMAOS, SOBRE SUPERFICIE METALICA, INCLUSO UMA DEMAO DE FUNDO ANTICORROSIVO. UTILIZACAO DE REVOLVER ( AR-COMPRIMIDO).</t>
  </si>
  <si>
    <t>SINAPI 84161</t>
  </si>
  <si>
    <t xml:space="preserve"> SDC07049</t>
  </si>
  <si>
    <t>TUBO GALVANIZADO SEM CUSTURA C/ROSCA 3", COM ESPESSURA DE 3,5MM - INSTALADO EM REDE DE ALIMENTAÇÃO PARA HIDRANTE</t>
  </si>
  <si>
    <t xml:space="preserve"> SDC04120</t>
  </si>
  <si>
    <t>ORSE 10759</t>
  </si>
  <si>
    <t>SINAPI 73801/001</t>
  </si>
  <si>
    <t>SERP - SERVIÇOS PRELIMINARES</t>
  </si>
  <si>
    <t>SINAPI 72216</t>
  </si>
  <si>
    <t>FORNECIMENTO DE EXECUÇÃO DE SONDAGEM À PERCUSSÃO SPT</t>
  </si>
  <si>
    <t>SUDECAP 65.01.02</t>
  </si>
  <si>
    <t>SERT - SERVIÇOS TÉCNICOS</t>
  </si>
  <si>
    <t>SINAPI 79627</t>
  </si>
  <si>
    <t>SDC02134</t>
  </si>
  <si>
    <t>REDUÇÃO EXCÊTRICA, PVC, SERIE NORMAL, ESGOTO PREDIAL, DN 100 X 50 MM, JUNTA ELÁSTICA, FORNECIDO E INSTALADO EM RAMAL DE DESCARGA OU RAMAL DE ESGOTO SANITÁRIO</t>
  </si>
  <si>
    <t>SINAPI 95754</t>
  </si>
  <si>
    <t xml:space="preserve"> SDC04118</t>
  </si>
  <si>
    <t xml:space="preserve"> SDC06019</t>
  </si>
  <si>
    <t xml:space="preserve"> 33.37 </t>
  </si>
  <si>
    <t>Área construida:</t>
  </si>
  <si>
    <t>360 dias</t>
  </si>
  <si>
    <t>TOMADA MÉDIA DE EMBUTIR (1 MÓDULO), 2P+T 20 A, INCLUINDO SUPORTE E PLACA - FORNECIMENTO E INSTALAÇÃO. AF_12/2015</t>
  </si>
  <si>
    <t xml:space="preserve">INSTALAÇÕES ELÉTRICAS </t>
  </si>
  <si>
    <t>Várzea Grande - MT</t>
  </si>
  <si>
    <t>Parque Berneck</t>
  </si>
  <si>
    <t>33.8</t>
  </si>
  <si>
    <t>33.10</t>
  </si>
  <si>
    <t>33.14</t>
  </si>
  <si>
    <t>33.15</t>
  </si>
  <si>
    <t>33.19</t>
  </si>
  <si>
    <t>33.20</t>
  </si>
  <si>
    <t>33.21</t>
  </si>
  <si>
    <t>33.22</t>
  </si>
  <si>
    <t>SDC03007</t>
  </si>
  <si>
    <t xml:space="preserve"> ELETRODUTO FLEXÍVEL CORRUGADO, PVC, DN 25 MM (3/4"), PARA CIRCUITOS TERMINAIS, INSTALADO EM PAREDE - FORNECIMENTO E INSTALAÇÃO. AF_12/2015</t>
  </si>
  <si>
    <t>DISJUNTOR MONOPOLAR TIPO DIN, CORRENTE NOMINAL DE 16A - FORNECIMENTO E INSTALAÇÃO. AF_04/2016</t>
  </si>
  <si>
    <t>DISJUNTOR TERMOMAGNETICO TRIPOLAR PADRAO NEMA (AMERICANO) 10 A 50A 240V, FORNECIMENTO E INSTALACAO</t>
  </si>
  <si>
    <t>74130/004</t>
  </si>
  <si>
    <t>DISJUNTOR TERMOMAGNETICO TRIPOLAR PADRAO NEMA (AMERICANO) 60 A 100A 240V, FORNECIMENTO E INSTALACAO</t>
  </si>
  <si>
    <t>74130/005</t>
  </si>
  <si>
    <t>FITA ISOLANTE AUTOFUSÃO - FORNECIMENTO E INSTALAÇÃO</t>
  </si>
  <si>
    <t>SDC03083</t>
  </si>
  <si>
    <t>33.25</t>
  </si>
  <si>
    <t>33.26</t>
  </si>
  <si>
    <t>33.27</t>
  </si>
  <si>
    <t>33.28</t>
  </si>
  <si>
    <t>33.29</t>
  </si>
  <si>
    <t xml:space="preserve">PRAÇA DE ALIMENTAÇÃO </t>
  </si>
  <si>
    <t>CABO DE COBRE FLEXÍVEL ISOLADO, 10 MM², ANTI-CHAMA 0,6/1,0 KV, PARA DISTRIBUIÇÃO - FORNECIMENTO E INSTALAÇÃO. AF_12/2015</t>
  </si>
  <si>
    <t>DISJUNTOR MONOPOLAR TIPO DIN, CORRENTE NOMINAL DE 25A - FORNECIMENTO E INSTALAÇÃO. AF_04/2016</t>
  </si>
  <si>
    <t>DISJUNTOR BIPOLAR TIPO DIN, CORRENTE NOMINAL DE 10A - FORNECIMENTO E INSTALAÇÃO. AF_04/2016</t>
  </si>
  <si>
    <t>CAIXA DE PASSAGEM 40X40X50 FUNDO BRITA COM TAMPA</t>
  </si>
  <si>
    <t>DUTO ESPIRAL FLEXIVEL SINGELO PEAD D=75MM(3") REVESTIDO COM PVC COM FIO GUIA DE ACO GALVANIZADO, LANCADO DIRETO NO SOLO, INCL CONEXOES</t>
  </si>
  <si>
    <t>73798/003</t>
  </si>
  <si>
    <t>QUADRO DE DISTRIBUICAO DE ENERGIA DE EMBUTIR, EM CHAPA METALICA, PARA 24 DISJUNTORES TERMOMAGNETICOS MONOPOLARES, COM BARRAMENTO TRIFASICO E NEUTRO, FORNECIMENTO E INSTALACAO</t>
  </si>
  <si>
    <t>74131/005</t>
  </si>
  <si>
    <t>QUADRO DE DISTRIBUICAO DE ENERGIA DE EMBUTIR, EM CHAPA METALICA, PARA 18 DISJUNTORES TERMOMAGNETICOS MONOPOLARES, COM BARRAMENTO TRIFASICO E NEUTRO, FORNECIMENTO E INSTALACAO</t>
  </si>
  <si>
    <t>74131/004</t>
  </si>
  <si>
    <t>33.4</t>
  </si>
  <si>
    <t>33.5</t>
  </si>
  <si>
    <t>33.6</t>
  </si>
  <si>
    <t>33.7</t>
  </si>
  <si>
    <t>33.30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</si>
</sst>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-2]* #,##0.00_);_([$€-2]* \(#,##0.00\);_([$€-2]* &quot;-&quot;??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z val="10"/>
      <name val="Arial"/>
      <family val="2"/>
    </font>
    <font>
      <sz val="10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0"/>
      <name val="Calibri Light"/>
      <family val="2"/>
    </font>
    <font>
      <i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2"/>
      <name val="Calibri Light"/>
      <family val="2"/>
    </font>
    <font>
      <i/>
      <sz val="9"/>
      <name val="Calibri Light"/>
      <family val="2"/>
    </font>
    <font>
      <b/>
      <sz val="11"/>
      <color theme="0"/>
      <name val="Calibri Light"/>
      <family val="2"/>
    </font>
    <font>
      <b/>
      <sz val="10"/>
      <color rgb="FFFF0000"/>
      <name val="Calibri Light"/>
      <family val="2"/>
    </font>
    <font>
      <b/>
      <sz val="10"/>
      <color theme="0"/>
      <name val="Calibri Light"/>
      <family val="2"/>
    </font>
    <font>
      <b/>
      <i/>
      <sz val="8"/>
      <color theme="1"/>
      <name val="Calibri Light"/>
      <family val="2"/>
    </font>
    <font>
      <i/>
      <sz val="8"/>
      <color theme="1"/>
      <name val="Calibri Light"/>
      <family val="2"/>
    </font>
    <font>
      <b/>
      <i/>
      <sz val="8"/>
      <color indexed="8"/>
      <name val="Calibri Light"/>
      <family val="2"/>
    </font>
    <font>
      <i/>
      <sz val="8"/>
      <color indexed="8"/>
      <name val="Calibri Light"/>
      <family val="2"/>
    </font>
    <font>
      <b/>
      <i/>
      <sz val="10"/>
      <color rgb="FFFF0000"/>
      <name val="Calibri Light"/>
      <family val="2"/>
    </font>
    <font>
      <b/>
      <i/>
      <sz val="10"/>
      <name val="Calibri Light"/>
      <family val="2"/>
    </font>
    <font>
      <i/>
      <sz val="11"/>
      <color rgb="FFFF0000"/>
      <name val="Calibri Light"/>
      <family val="2"/>
    </font>
    <font>
      <b/>
      <i/>
      <u/>
      <sz val="11"/>
      <color indexed="10"/>
      <name val="Calibri Light"/>
      <family val="2"/>
    </font>
    <font>
      <i/>
      <sz val="11"/>
      <color indexed="10"/>
      <name val="Calibri Light"/>
      <family val="2"/>
    </font>
    <font>
      <sz val="11"/>
      <color rgb="FFFF0000"/>
      <name val="Calibri Light"/>
      <family val="2"/>
    </font>
    <font>
      <sz val="11"/>
      <name val="Arial"/>
      <family val="1"/>
    </font>
    <font>
      <b/>
      <sz val="14"/>
      <color theme="0"/>
      <name val="Calibri Light"/>
      <family val="2"/>
    </font>
    <font>
      <b/>
      <sz val="9"/>
      <color rgb="FFFFFFFF"/>
      <name val="Calibri Light"/>
      <family val="2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  <font>
      <b/>
      <sz val="10"/>
      <name val="Calibri Light"/>
      <family val="2"/>
    </font>
    <font>
      <sz val="10"/>
      <color rgb="FFFF3300"/>
      <name val="Calibri Light"/>
      <family val="2"/>
    </font>
    <font>
      <sz val="10"/>
      <color rgb="FFFF0000"/>
      <name val="Calibri Light"/>
      <family val="2"/>
    </font>
    <font>
      <b/>
      <sz val="11"/>
      <name val="Arial"/>
      <family val="2"/>
    </font>
    <font>
      <b/>
      <sz val="11"/>
      <name val="Arial"/>
      <family val="1"/>
    </font>
    <font>
      <sz val="8"/>
      <name val="Arial"/>
      <family val="1"/>
    </font>
    <font>
      <sz val="9"/>
      <color theme="1"/>
      <name val="Calibri Light"/>
      <family val="2"/>
    </font>
    <font>
      <sz val="10"/>
      <color rgb="FF000000"/>
      <name val="Calibri Light"/>
      <family val="2"/>
    </font>
    <font>
      <b/>
      <sz val="8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4" fillId="0" borderId="0"/>
    <xf numFmtId="44" fontId="1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3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0" fontId="3" fillId="0" borderId="0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7" fontId="3" fillId="0" borderId="0" xfId="0" applyNumberFormat="1" applyFont="1" applyBorder="1" applyAlignment="1">
      <alignment horizontal="left" vertical="center" wrapText="1"/>
    </xf>
    <xf numFmtId="10" fontId="3" fillId="0" borderId="0" xfId="2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10" fontId="2" fillId="0" borderId="6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3" fontId="3" fillId="0" borderId="0" xfId="0" applyNumberFormat="1" applyFont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3" fontId="7" fillId="0" borderId="0" xfId="3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43" fontId="6" fillId="0" borderId="4" xfId="3" applyFont="1" applyFill="1" applyBorder="1" applyAlignment="1">
      <alignment vertical="center" wrapText="1"/>
    </xf>
    <xf numFmtId="43" fontId="6" fillId="0" borderId="4" xfId="3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3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0" fontId="2" fillId="0" borderId="0" xfId="2" applyNumberFormat="1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43" fontId="3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43" fontId="12" fillId="0" borderId="0" xfId="3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3" fontId="6" fillId="0" borderId="0" xfId="3" applyNumberFormat="1" applyFont="1" applyFill="1" applyBorder="1" applyAlignment="1">
      <alignment horizontal="center" vertical="center" wrapText="1"/>
    </xf>
    <xf numFmtId="43" fontId="6" fillId="0" borderId="4" xfId="3" applyNumberFormat="1" applyFont="1" applyFill="1" applyBorder="1" applyAlignment="1">
      <alignment horizontal="right" vertical="center" wrapText="1"/>
    </xf>
    <xf numFmtId="43" fontId="6" fillId="0" borderId="4" xfId="3" applyNumberFormat="1" applyFont="1" applyFill="1" applyBorder="1" applyAlignment="1">
      <alignment vertical="center" wrapText="1"/>
    </xf>
    <xf numFmtId="43" fontId="7" fillId="0" borderId="0" xfId="3" applyNumberFormat="1" applyFont="1" applyFill="1" applyBorder="1" applyAlignment="1">
      <alignment horizontal="right" vertical="center" wrapText="1"/>
    </xf>
    <xf numFmtId="43" fontId="3" fillId="0" borderId="0" xfId="1" applyNumberFormat="1" applyFont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3" applyNumberFormat="1" applyFont="1" applyFill="1" applyBorder="1" applyAlignment="1">
      <alignment horizontal="center" vertical="center"/>
    </xf>
    <xf numFmtId="43" fontId="7" fillId="0" borderId="5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 wrapText="1"/>
    </xf>
    <xf numFmtId="43" fontId="6" fillId="0" borderId="2" xfId="3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3" fontId="7" fillId="0" borderId="0" xfId="3" applyFont="1" applyFill="1" applyAlignment="1">
      <alignment horizontal="right" vertical="center" wrapText="1"/>
    </xf>
    <xf numFmtId="43" fontId="7" fillId="0" borderId="0" xfId="3" applyNumberFormat="1" applyFont="1" applyFill="1" applyAlignment="1">
      <alignment vertical="center" wrapText="1"/>
    </xf>
    <xf numFmtId="43" fontId="7" fillId="0" borderId="0" xfId="3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0" xfId="4" applyFont="1" applyBorder="1"/>
    <xf numFmtId="0" fontId="14" fillId="5" borderId="17" xfId="4" applyFont="1" applyFill="1" applyBorder="1" applyAlignment="1">
      <alignment horizontal="center"/>
    </xf>
    <xf numFmtId="0" fontId="5" fillId="0" borderId="19" xfId="4" applyFont="1" applyBorder="1"/>
    <xf numFmtId="0" fontId="5" fillId="0" borderId="0" xfId="4" applyFont="1" applyBorder="1" applyAlignment="1">
      <alignment horizontal="center"/>
    </xf>
    <xf numFmtId="10" fontId="3" fillId="0" borderId="8" xfId="12" applyNumberFormat="1" applyFont="1" applyBorder="1" applyAlignment="1">
      <alignment horizontal="center"/>
    </xf>
    <xf numFmtId="0" fontId="5" fillId="0" borderId="23" xfId="4" applyFont="1" applyBorder="1"/>
    <xf numFmtId="10" fontId="3" fillId="0" borderId="17" xfId="12" applyNumberFormat="1" applyFont="1" applyBorder="1" applyAlignment="1">
      <alignment horizontal="center"/>
    </xf>
    <xf numFmtId="0" fontId="5" fillId="0" borderId="28" xfId="4" applyFont="1" applyBorder="1"/>
    <xf numFmtId="0" fontId="11" fillId="0" borderId="29" xfId="4" applyFont="1" applyBorder="1" applyAlignment="1">
      <alignment horizontal="right"/>
    </xf>
    <xf numFmtId="10" fontId="11" fillId="0" borderId="30" xfId="4" applyNumberFormat="1" applyFont="1" applyBorder="1" applyAlignment="1">
      <alignment horizontal="center"/>
    </xf>
    <xf numFmtId="0" fontId="11" fillId="0" borderId="0" xfId="4" applyFont="1" applyBorder="1" applyAlignment="1">
      <alignment horizontal="right"/>
    </xf>
    <xf numFmtId="10" fontId="11" fillId="0" borderId="8" xfId="4" applyNumberFormat="1" applyFont="1" applyBorder="1" applyAlignment="1">
      <alignment horizontal="center"/>
    </xf>
    <xf numFmtId="0" fontId="14" fillId="5" borderId="22" xfId="4" applyFont="1" applyFill="1" applyBorder="1" applyAlignment="1">
      <alignment horizontal="center"/>
    </xf>
    <xf numFmtId="0" fontId="5" fillId="0" borderId="18" xfId="4" applyFont="1" applyBorder="1"/>
    <xf numFmtId="0" fontId="5" fillId="0" borderId="2" xfId="4" applyFont="1" applyBorder="1"/>
    <xf numFmtId="10" fontId="3" fillId="0" borderId="22" xfId="12" applyNumberFormat="1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10" fontId="14" fillId="5" borderId="22" xfId="12" applyNumberFormat="1" applyFont="1" applyFill="1" applyBorder="1" applyAlignment="1">
      <alignment horizontal="center"/>
    </xf>
    <xf numFmtId="0" fontId="5" fillId="0" borderId="19" xfId="4" applyFont="1" applyBorder="1" applyAlignment="1">
      <alignment horizontal="left"/>
    </xf>
    <xf numFmtId="0" fontId="15" fillId="0" borderId="19" xfId="4" applyFont="1" applyBorder="1" applyAlignment="1">
      <alignment horizontal="left"/>
    </xf>
    <xf numFmtId="0" fontId="15" fillId="0" borderId="0" xfId="4" applyFont="1" applyBorder="1"/>
    <xf numFmtId="10" fontId="15" fillId="0" borderId="8" xfId="12" applyNumberFormat="1" applyFont="1" applyBorder="1" applyAlignment="1">
      <alignment horizontal="center"/>
    </xf>
    <xf numFmtId="0" fontId="5" fillId="0" borderId="31" xfId="4" applyFont="1" applyBorder="1"/>
    <xf numFmtId="0" fontId="11" fillId="0" borderId="5" xfId="4" applyFont="1" applyBorder="1" applyAlignment="1">
      <alignment horizontal="right"/>
    </xf>
    <xf numFmtId="10" fontId="11" fillId="0" borderId="32" xfId="4" applyNumberFormat="1" applyFont="1" applyBorder="1" applyAlignment="1">
      <alignment horizontal="center"/>
    </xf>
    <xf numFmtId="0" fontId="16" fillId="5" borderId="18" xfId="4" applyFont="1" applyFill="1" applyBorder="1" applyAlignment="1">
      <alignment vertical="center"/>
    </xf>
    <xf numFmtId="0" fontId="16" fillId="5" borderId="2" xfId="4" applyFont="1" applyFill="1" applyBorder="1" applyAlignment="1">
      <alignment vertical="center"/>
    </xf>
    <xf numFmtId="10" fontId="8" fillId="5" borderId="22" xfId="2" applyNumberFormat="1" applyFont="1" applyFill="1" applyBorder="1" applyAlignment="1" applyProtection="1">
      <alignment horizontal="left" vertical="center"/>
    </xf>
    <xf numFmtId="0" fontId="5" fillId="0" borderId="5" xfId="4" applyFont="1" applyBorder="1"/>
    <xf numFmtId="10" fontId="3" fillId="0" borderId="32" xfId="12" applyNumberFormat="1" applyFont="1" applyBorder="1" applyAlignment="1">
      <alignment horizontal="center"/>
    </xf>
    <xf numFmtId="0" fontId="18" fillId="0" borderId="19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5" fillId="0" borderId="8" xfId="4" applyFont="1" applyBorder="1" applyAlignment="1">
      <alignment vertical="center"/>
    </xf>
    <xf numFmtId="0" fontId="5" fillId="0" borderId="23" xfId="4" applyFont="1" applyBorder="1" applyAlignment="1">
      <alignment vertical="center"/>
    </xf>
    <xf numFmtId="0" fontId="18" fillId="0" borderId="19" xfId="4" applyFont="1" applyBorder="1"/>
    <xf numFmtId="0" fontId="5" fillId="0" borderId="8" xfId="4" applyFont="1" applyBorder="1"/>
    <xf numFmtId="0" fontId="21" fillId="0" borderId="19" xfId="4" applyFont="1" applyBorder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2" fillId="0" borderId="8" xfId="4" applyFont="1" applyBorder="1" applyAlignment="1">
      <alignment vertical="center"/>
    </xf>
    <xf numFmtId="0" fontId="23" fillId="0" borderId="12" xfId="4" applyFont="1" applyBorder="1"/>
    <xf numFmtId="0" fontId="26" fillId="0" borderId="25" xfId="4" applyFont="1" applyBorder="1" applyAlignment="1">
      <alignment horizontal="center"/>
    </xf>
    <xf numFmtId="0" fontId="26" fillId="0" borderId="13" xfId="4" applyFont="1" applyBorder="1"/>
    <xf numFmtId="0" fontId="23" fillId="0" borderId="0" xfId="4" applyFont="1" applyBorder="1"/>
    <xf numFmtId="0" fontId="26" fillId="0" borderId="0" xfId="4" applyFont="1" applyBorder="1" applyAlignment="1">
      <alignment horizontal="center"/>
    </xf>
    <xf numFmtId="0" fontId="26" fillId="0" borderId="0" xfId="4" applyFont="1" applyBorder="1"/>
    <xf numFmtId="0" fontId="3" fillId="0" borderId="3" xfId="0" applyFont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10" fontId="31" fillId="0" borderId="0" xfId="0" applyNumberFormat="1" applyFont="1" applyBorder="1" applyAlignment="1">
      <alignment horizontal="center" vertical="center"/>
    </xf>
    <xf numFmtId="10" fontId="31" fillId="0" borderId="8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10" fontId="30" fillId="0" borderId="4" xfId="0" applyNumberFormat="1" applyFont="1" applyBorder="1" applyAlignment="1">
      <alignment horizontal="center" vertical="center"/>
    </xf>
    <xf numFmtId="10" fontId="30" fillId="0" borderId="17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10" fontId="29" fillId="4" borderId="25" xfId="0" applyNumberFormat="1" applyFont="1" applyFill="1" applyBorder="1" applyAlignment="1">
      <alignment horizontal="center" vertical="center"/>
    </xf>
    <xf numFmtId="10" fontId="29" fillId="4" borderId="13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2" fillId="0" borderId="3" xfId="0" applyFont="1" applyFill="1" applyBorder="1" applyAlignment="1">
      <alignment horizontal="center" vertical="center" wrapText="1"/>
    </xf>
    <xf numFmtId="2" fontId="7" fillId="0" borderId="0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vertical="center" wrapText="1"/>
    </xf>
    <xf numFmtId="2" fontId="12" fillId="0" borderId="0" xfId="3" applyNumberFormat="1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7" fillId="0" borderId="0" xfId="3" applyNumberFormat="1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43" fontId="3" fillId="0" borderId="3" xfId="3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10" fontId="33" fillId="0" borderId="0" xfId="2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vertical="center"/>
    </xf>
    <xf numFmtId="0" fontId="34" fillId="0" borderId="5" xfId="0" applyFont="1" applyBorder="1" applyAlignment="1">
      <alignment horizontal="center" vertical="center"/>
    </xf>
    <xf numFmtId="0" fontId="34" fillId="0" borderId="5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3" fontId="2" fillId="0" borderId="3" xfId="3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43" fontId="3" fillId="2" borderId="0" xfId="3" applyFont="1" applyFill="1" applyBorder="1" applyAlignment="1">
      <alignment vertical="center" wrapText="1"/>
    </xf>
    <xf numFmtId="0" fontId="34" fillId="2" borderId="0" xfId="0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vertical="center" wrapText="1"/>
    </xf>
    <xf numFmtId="43" fontId="3" fillId="2" borderId="0" xfId="3" applyFont="1" applyFill="1" applyBorder="1" applyAlignment="1">
      <alignment horizontal="center" vertical="center" wrapText="1"/>
    </xf>
    <xf numFmtId="43" fontId="0" fillId="0" borderId="0" xfId="0" applyNumberFormat="1"/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3" fontId="3" fillId="0" borderId="0" xfId="3" applyFont="1" applyFill="1" applyBorder="1" applyAlignment="1">
      <alignment vertical="center" wrapText="1"/>
    </xf>
    <xf numFmtId="43" fontId="3" fillId="0" borderId="0" xfId="3" applyFont="1" applyFill="1" applyAlignment="1">
      <alignment horizontal="right" vertical="center" wrapText="1"/>
    </xf>
    <xf numFmtId="43" fontId="3" fillId="2" borderId="0" xfId="3" applyFont="1" applyFill="1" applyAlignment="1">
      <alignment horizontal="right" vertical="center" wrapText="1"/>
    </xf>
    <xf numFmtId="0" fontId="27" fillId="0" borderId="0" xfId="17"/>
    <xf numFmtId="0" fontId="36" fillId="6" borderId="50" xfId="17" applyFont="1" applyFill="1" applyBorder="1" applyAlignment="1">
      <alignment horizontal="left" vertical="top" wrapText="1"/>
    </xf>
    <xf numFmtId="0" fontId="36" fillId="6" borderId="50" xfId="17" applyFont="1" applyFill="1" applyBorder="1" applyAlignment="1">
      <alignment horizontal="right" vertical="top" wrapText="1"/>
    </xf>
    <xf numFmtId="0" fontId="36" fillId="6" borderId="50" xfId="17" applyFont="1" applyFill="1" applyBorder="1" applyAlignment="1">
      <alignment horizontal="center" vertical="top" wrapText="1"/>
    </xf>
    <xf numFmtId="0" fontId="37" fillId="7" borderId="50" xfId="17" applyFont="1" applyFill="1" applyBorder="1" applyAlignment="1">
      <alignment horizontal="left" vertical="top" wrapText="1"/>
    </xf>
    <xf numFmtId="0" fontId="37" fillId="7" borderId="50" xfId="17" applyFont="1" applyFill="1" applyBorder="1" applyAlignment="1">
      <alignment horizontal="right" vertical="top" wrapText="1"/>
    </xf>
    <xf numFmtId="0" fontId="37" fillId="7" borderId="50" xfId="17" applyFont="1" applyFill="1" applyBorder="1" applyAlignment="1">
      <alignment horizontal="center" vertical="top" wrapText="1"/>
    </xf>
    <xf numFmtId="0" fontId="37" fillId="8" borderId="50" xfId="17" applyFont="1" applyFill="1" applyBorder="1" applyAlignment="1">
      <alignment horizontal="left" vertical="top" wrapText="1"/>
    </xf>
    <xf numFmtId="0" fontId="37" fillId="8" borderId="50" xfId="17" applyFont="1" applyFill="1" applyBorder="1" applyAlignment="1">
      <alignment horizontal="right" vertical="top" wrapText="1"/>
    </xf>
    <xf numFmtId="0" fontId="37" fillId="8" borderId="50" xfId="17" applyFont="1" applyFill="1" applyBorder="1" applyAlignment="1">
      <alignment horizontal="center" vertical="top" wrapText="1"/>
    </xf>
    <xf numFmtId="4" fontId="37" fillId="8" borderId="50" xfId="17" applyNumberFormat="1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left" vertical="top" wrapText="1"/>
    </xf>
    <xf numFmtId="0" fontId="37" fillId="9" borderId="50" xfId="17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center" vertical="top" wrapText="1"/>
    </xf>
    <xf numFmtId="4" fontId="37" fillId="9" borderId="50" xfId="17" applyNumberFormat="1" applyFont="1" applyFill="1" applyBorder="1" applyAlignment="1">
      <alignment horizontal="right" vertical="top" wrapText="1"/>
    </xf>
    <xf numFmtId="0" fontId="38" fillId="0" borderId="7" xfId="0" applyFont="1" applyFill="1" applyBorder="1" applyAlignment="1">
      <alignment vertical="center" wrapText="1"/>
    </xf>
    <xf numFmtId="0" fontId="38" fillId="0" borderId="7" xfId="0" quotePrefix="1" applyFont="1" applyFill="1" applyBorder="1" applyAlignment="1">
      <alignment horizontal="center" vertical="center"/>
    </xf>
    <xf numFmtId="17" fontId="31" fillId="0" borderId="7" xfId="0" quotePrefix="1" applyNumberFormat="1" applyFont="1" applyFill="1" applyBorder="1" applyAlignment="1">
      <alignment horizontal="center" vertical="center"/>
    </xf>
    <xf numFmtId="43" fontId="31" fillId="0" borderId="7" xfId="3" applyNumberFormat="1" applyFont="1" applyFill="1" applyBorder="1" applyAlignment="1">
      <alignment horizontal="right" vertical="center"/>
    </xf>
    <xf numFmtId="17" fontId="38" fillId="0" borderId="7" xfId="0" quotePrefix="1" applyNumberFormat="1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7" xfId="0" quotePrefix="1" applyFont="1" applyFill="1" applyBorder="1" applyAlignment="1">
      <alignment horizontal="left" vertical="center"/>
    </xf>
    <xf numFmtId="0" fontId="38" fillId="0" borderId="27" xfId="0" applyFont="1" applyFill="1" applyBorder="1" applyAlignment="1">
      <alignment vertical="center" wrapText="1"/>
    </xf>
    <xf numFmtId="0" fontId="38" fillId="0" borderId="27" xfId="0" quotePrefix="1" applyFont="1" applyFill="1" applyBorder="1" applyAlignment="1">
      <alignment horizontal="center" vertical="center"/>
    </xf>
    <xf numFmtId="0" fontId="31" fillId="0" borderId="7" xfId="0" quotePrefix="1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wrapText="1"/>
    </xf>
    <xf numFmtId="17" fontId="39" fillId="0" borderId="7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43" fontId="38" fillId="0" borderId="7" xfId="3" applyNumberFormat="1" applyFont="1" applyFill="1" applyBorder="1" applyAlignment="1">
      <alignment horizontal="right" vertical="center"/>
    </xf>
    <xf numFmtId="43" fontId="38" fillId="0" borderId="7" xfId="3" applyNumberFormat="1" applyFont="1" applyFill="1" applyBorder="1" applyAlignment="1">
      <alignment horizontal="left" vertical="center"/>
    </xf>
    <xf numFmtId="0" fontId="38" fillId="0" borderId="34" xfId="0" quotePrefix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17" fontId="38" fillId="0" borderId="34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/>
    </xf>
    <xf numFmtId="43" fontId="38" fillId="0" borderId="34" xfId="3" applyNumberFormat="1" applyFont="1" applyFill="1" applyBorder="1" applyAlignment="1">
      <alignment horizontal="right" vertical="center"/>
    </xf>
    <xf numFmtId="0" fontId="38" fillId="0" borderId="7" xfId="0" applyFont="1" applyFill="1" applyBorder="1" applyAlignment="1">
      <alignment horizontal="center" vertical="center" wrapText="1"/>
    </xf>
    <xf numFmtId="0" fontId="38" fillId="0" borderId="15" xfId="0" quotePrefix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 wrapText="1"/>
    </xf>
    <xf numFmtId="17" fontId="38" fillId="0" borderId="15" xfId="0" quotePrefix="1" applyNumberFormat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/>
    </xf>
    <xf numFmtId="43" fontId="38" fillId="0" borderId="15" xfId="3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3" fillId="0" borderId="7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7" xfId="18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5" fillId="0" borderId="7" xfId="9" applyFont="1" applyFill="1" applyBorder="1" applyAlignment="1">
      <alignment horizontal="center" vertical="center"/>
    </xf>
    <xf numFmtId="43" fontId="3" fillId="0" borderId="7" xfId="3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43" fontId="38" fillId="0" borderId="8" xfId="3" applyNumberFormat="1" applyFont="1" applyFill="1" applyBorder="1" applyAlignment="1">
      <alignment horizontal="right" vertical="center"/>
    </xf>
    <xf numFmtId="0" fontId="5" fillId="0" borderId="7" xfId="18" applyFont="1" applyFill="1" applyBorder="1" applyAlignment="1">
      <alignment horizontal="center" vertical="center" wrapText="1"/>
    </xf>
    <xf numFmtId="0" fontId="5" fillId="0" borderId="7" xfId="18" applyFont="1" applyFill="1" applyBorder="1" applyAlignment="1">
      <alignment horizontal="left" vertical="center" wrapText="1"/>
    </xf>
    <xf numFmtId="0" fontId="5" fillId="0" borderId="7" xfId="18" quotePrefix="1" applyFont="1" applyFill="1" applyBorder="1" applyAlignment="1">
      <alignment horizontal="left" vertical="center" wrapText="1"/>
    </xf>
    <xf numFmtId="0" fontId="5" fillId="0" borderId="7" xfId="18" applyNumberFormat="1" applyFont="1" applyFill="1" applyBorder="1" applyAlignment="1">
      <alignment horizontal="left" vertical="center" wrapText="1"/>
    </xf>
    <xf numFmtId="0" fontId="38" fillId="0" borderId="27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>
      <alignment horizontal="center" vertical="center"/>
    </xf>
    <xf numFmtId="43" fontId="38" fillId="0" borderId="20" xfId="3" applyNumberFormat="1" applyFont="1" applyFill="1" applyBorder="1" applyAlignment="1">
      <alignment horizontal="right" vertical="center"/>
    </xf>
    <xf numFmtId="0" fontId="38" fillId="0" borderId="7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vertical="center" wrapText="1"/>
    </xf>
    <xf numFmtId="0" fontId="38" fillId="0" borderId="15" xfId="0" applyFont="1" applyFill="1" applyBorder="1" applyAlignment="1">
      <alignment vertical="center" wrapText="1"/>
    </xf>
    <xf numFmtId="3" fontId="38" fillId="0" borderId="7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37" fillId="7" borderId="50" xfId="0" applyFont="1" applyFill="1" applyBorder="1" applyAlignment="1">
      <alignment horizontal="left" vertical="top" wrapText="1"/>
    </xf>
    <xf numFmtId="0" fontId="37" fillId="7" borderId="50" xfId="0" applyFont="1" applyFill="1" applyBorder="1" applyAlignment="1">
      <alignment horizontal="right" vertical="top" wrapText="1"/>
    </xf>
    <xf numFmtId="0" fontId="37" fillId="7" borderId="50" xfId="0" applyFont="1" applyFill="1" applyBorder="1" applyAlignment="1">
      <alignment horizontal="center" vertical="top" wrapText="1"/>
    </xf>
    <xf numFmtId="0" fontId="37" fillId="8" borderId="50" xfId="0" applyFont="1" applyFill="1" applyBorder="1" applyAlignment="1">
      <alignment horizontal="left" vertical="top" wrapText="1"/>
    </xf>
    <xf numFmtId="0" fontId="37" fillId="8" borderId="50" xfId="0" applyFont="1" applyFill="1" applyBorder="1" applyAlignment="1">
      <alignment horizontal="right" vertical="top" wrapText="1"/>
    </xf>
    <xf numFmtId="0" fontId="37" fillId="8" borderId="50" xfId="0" applyFont="1" applyFill="1" applyBorder="1" applyAlignment="1">
      <alignment horizontal="center" vertical="top" wrapText="1"/>
    </xf>
    <xf numFmtId="4" fontId="37" fillId="8" borderId="50" xfId="0" applyNumberFormat="1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left" vertical="top" wrapText="1"/>
    </xf>
    <xf numFmtId="0" fontId="37" fillId="9" borderId="50" xfId="0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center" vertical="top" wrapText="1"/>
    </xf>
    <xf numFmtId="4" fontId="37" fillId="9" borderId="50" xfId="0" applyNumberFormat="1" applyFont="1" applyFill="1" applyBorder="1" applyAlignment="1">
      <alignment horizontal="right" vertical="top" wrapText="1"/>
    </xf>
    <xf numFmtId="0" fontId="40" fillId="6" borderId="33" xfId="0" applyFont="1" applyFill="1" applyBorder="1" applyAlignment="1">
      <alignment horizontal="left" vertical="top" wrapText="1"/>
    </xf>
    <xf numFmtId="0" fontId="37" fillId="6" borderId="34" xfId="0" applyFont="1" applyFill="1" applyBorder="1" applyAlignment="1">
      <alignment horizontal="left" vertical="top" wrapText="1"/>
    </xf>
    <xf numFmtId="0" fontId="40" fillId="6" borderId="35" xfId="0" applyFont="1" applyFill="1" applyBorder="1" applyAlignment="1">
      <alignment horizontal="center" vertical="top" wrapText="1"/>
    </xf>
    <xf numFmtId="0" fontId="40" fillId="6" borderId="16" xfId="0" applyFont="1" applyFill="1" applyBorder="1" applyAlignment="1">
      <alignment horizontal="left" vertical="top" wrapText="1"/>
    </xf>
    <xf numFmtId="0" fontId="37" fillId="6" borderId="7" xfId="0" applyFont="1" applyFill="1" applyBorder="1" applyAlignment="1">
      <alignment horizontal="left" vertical="top" wrapText="1"/>
    </xf>
    <xf numFmtId="0" fontId="40" fillId="6" borderId="14" xfId="0" applyFont="1" applyFill="1" applyBorder="1" applyAlignment="1">
      <alignment horizontal="left" vertical="top" wrapText="1"/>
    </xf>
    <xf numFmtId="0" fontId="37" fillId="6" borderId="15" xfId="0" applyFont="1" applyFill="1" applyBorder="1" applyAlignment="1">
      <alignment horizontal="left" vertical="top" wrapText="1"/>
    </xf>
    <xf numFmtId="0" fontId="40" fillId="0" borderId="33" xfId="0" applyFont="1" applyFill="1" applyBorder="1" applyAlignment="1">
      <alignment horizontal="left" vertical="top" wrapText="1"/>
    </xf>
    <xf numFmtId="0" fontId="37" fillId="0" borderId="34" xfId="0" applyFont="1" applyFill="1" applyBorder="1" applyAlignment="1">
      <alignment horizontal="left" vertical="top" wrapText="1"/>
    </xf>
    <xf numFmtId="0" fontId="40" fillId="0" borderId="35" xfId="0" applyFont="1" applyFill="1" applyBorder="1" applyAlignment="1">
      <alignment horizontal="center" vertical="top" wrapText="1"/>
    </xf>
    <xf numFmtId="0" fontId="40" fillId="0" borderId="16" xfId="0" applyFont="1" applyFill="1" applyBorder="1" applyAlignment="1">
      <alignment horizontal="left" vertical="top" wrapText="1"/>
    </xf>
    <xf numFmtId="0" fontId="37" fillId="0" borderId="7" xfId="0" applyFont="1" applyFill="1" applyBorder="1" applyAlignment="1">
      <alignment horizontal="left" vertical="top" wrapText="1"/>
    </xf>
    <xf numFmtId="0" fontId="40" fillId="0" borderId="14" xfId="0" applyFont="1" applyFill="1" applyBorder="1" applyAlignment="1">
      <alignment horizontal="left" vertical="top" wrapText="1"/>
    </xf>
    <xf numFmtId="0" fontId="37" fillId="0" borderId="15" xfId="0" applyFont="1" applyFill="1" applyBorder="1" applyAlignment="1">
      <alignment horizontal="left" vertical="top" wrapText="1"/>
    </xf>
    <xf numFmtId="0" fontId="37" fillId="0" borderId="41" xfId="0" applyFont="1" applyFill="1" applyBorder="1" applyAlignment="1">
      <alignment horizontal="left" vertical="top" wrapText="1"/>
    </xf>
    <xf numFmtId="0" fontId="0" fillId="0" borderId="0" xfId="0" applyFill="1"/>
    <xf numFmtId="0" fontId="36" fillId="6" borderId="50" xfId="0" applyFont="1" applyFill="1" applyBorder="1" applyAlignment="1">
      <alignment horizontal="left" vertical="top" wrapText="1"/>
    </xf>
    <xf numFmtId="0" fontId="36" fillId="6" borderId="50" xfId="0" applyFont="1" applyFill="1" applyBorder="1" applyAlignment="1">
      <alignment horizontal="right" vertical="top" wrapText="1"/>
    </xf>
    <xf numFmtId="0" fontId="36" fillId="6" borderId="5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2" fontId="10" fillId="0" borderId="0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0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center" vertical="center"/>
    </xf>
    <xf numFmtId="43" fontId="11" fillId="0" borderId="0" xfId="3" applyNumberFormat="1" applyFont="1" applyFill="1" applyBorder="1" applyAlignment="1">
      <alignment horizontal="right" vertical="center"/>
    </xf>
    <xf numFmtId="17" fontId="10" fillId="0" borderId="0" xfId="3" quotePrefix="1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left" vertical="center"/>
    </xf>
    <xf numFmtId="0" fontId="37" fillId="3" borderId="50" xfId="17" applyFont="1" applyFill="1" applyBorder="1" applyAlignment="1">
      <alignment horizontal="right" vertical="top" wrapText="1"/>
    </xf>
    <xf numFmtId="0" fontId="37" fillId="3" borderId="5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7" fillId="0" borderId="26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8" fillId="0" borderId="0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left" vertical="center" wrapText="1"/>
    </xf>
    <xf numFmtId="0" fontId="18" fillId="0" borderId="4" xfId="4" applyFont="1" applyBorder="1" applyAlignment="1">
      <alignment horizontal="left" vertical="center" wrapText="1"/>
    </xf>
    <xf numFmtId="0" fontId="18" fillId="0" borderId="17" xfId="4" applyFont="1" applyBorder="1" applyAlignment="1">
      <alignment horizontal="left" vertical="center" wrapText="1"/>
    </xf>
    <xf numFmtId="0" fontId="14" fillId="4" borderId="9" xfId="4" applyFont="1" applyFill="1" applyBorder="1" applyAlignment="1">
      <alignment horizontal="center"/>
    </xf>
    <xf numFmtId="0" fontId="14" fillId="4" borderId="10" xfId="4" applyFont="1" applyFill="1" applyBorder="1" applyAlignment="1">
      <alignment horizontal="center"/>
    </xf>
    <xf numFmtId="0" fontId="14" fillId="4" borderId="11" xfId="4" applyFont="1" applyFill="1" applyBorder="1" applyAlignment="1">
      <alignment horizontal="center"/>
    </xf>
    <xf numFmtId="0" fontId="14" fillId="5" borderId="23" xfId="4" applyFont="1" applyFill="1" applyBorder="1" applyAlignment="1">
      <alignment horizontal="center"/>
    </xf>
    <xf numFmtId="0" fontId="14" fillId="5" borderId="4" xfId="4" applyFont="1" applyFill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14" fillId="5" borderId="18" xfId="4" applyFont="1" applyFill="1" applyBorder="1" applyAlignment="1">
      <alignment horizontal="center"/>
    </xf>
    <xf numFmtId="0" fontId="14" fillId="5" borderId="2" xfId="4" applyFont="1" applyFill="1" applyBorder="1" applyAlignment="1">
      <alignment horizontal="center"/>
    </xf>
    <xf numFmtId="0" fontId="30" fillId="0" borderId="19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11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29" fillId="4" borderId="42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35" fillId="0" borderId="49" xfId="17" applyFont="1" applyBorder="1" applyAlignment="1">
      <alignment horizontal="center"/>
    </xf>
    <xf numFmtId="1" fontId="5" fillId="10" borderId="7" xfId="18" applyNumberFormat="1" applyFont="1" applyFill="1" applyBorder="1" applyAlignment="1">
      <alignment horizontal="center" vertical="center" wrapText="1"/>
    </xf>
    <xf numFmtId="4" fontId="5" fillId="10" borderId="7" xfId="18" applyNumberFormat="1" applyFont="1" applyFill="1" applyBorder="1" applyAlignment="1">
      <alignment horizontal="left" vertical="center" wrapText="1"/>
    </xf>
    <xf numFmtId="44" fontId="32" fillId="0" borderId="7" xfId="19" applyFont="1" applyFill="1" applyBorder="1" applyAlignment="1">
      <alignment horizontal="center" vertical="center" wrapText="1"/>
    </xf>
    <xf numFmtId="0" fontId="5" fillId="10" borderId="7" xfId="18" applyNumberFormat="1" applyFont="1" applyFill="1" applyBorder="1" applyAlignment="1">
      <alignment horizontal="left" vertical="center" wrapText="1"/>
    </xf>
    <xf numFmtId="44" fontId="32" fillId="0" borderId="1" xfId="19" applyFont="1" applyFill="1" applyBorder="1" applyAlignment="1">
      <alignment horizontal="center" vertical="center" wrapText="1"/>
    </xf>
    <xf numFmtId="44" fontId="32" fillId="0" borderId="27" xfId="19" applyFont="1" applyFill="1" applyBorder="1" applyAlignment="1">
      <alignment horizontal="center" vertical="center" wrapText="1"/>
    </xf>
    <xf numFmtId="44" fontId="32" fillId="0" borderId="51" xfId="19" applyFont="1" applyFill="1" applyBorder="1" applyAlignment="1">
      <alignment horizontal="center" vertical="center" wrapText="1"/>
    </xf>
    <xf numFmtId="44" fontId="32" fillId="0" borderId="24" xfId="19" applyFont="1" applyFill="1" applyBorder="1" applyAlignment="1">
      <alignment horizontal="center" vertical="center" wrapText="1"/>
    </xf>
    <xf numFmtId="1" fontId="5" fillId="10" borderId="27" xfId="18" applyNumberFormat="1" applyFont="1" applyFill="1" applyBorder="1" applyAlignment="1">
      <alignment horizontal="center" vertical="center" wrapText="1"/>
    </xf>
    <xf numFmtId="4" fontId="5" fillId="10" borderId="27" xfId="18" applyNumberFormat="1" applyFont="1" applyFill="1" applyBorder="1" applyAlignment="1">
      <alignment horizontal="left" vertical="center" wrapText="1"/>
    </xf>
    <xf numFmtId="1" fontId="5" fillId="10" borderId="47" xfId="18" applyNumberFormat="1" applyFont="1" applyFill="1" applyBorder="1" applyAlignment="1">
      <alignment horizontal="center" vertical="center" wrapText="1"/>
    </xf>
    <xf numFmtId="1" fontId="5" fillId="10" borderId="53" xfId="18" applyNumberFormat="1" applyFont="1" applyFill="1" applyBorder="1" applyAlignment="1">
      <alignment horizontal="center" vertical="center" wrapText="1"/>
    </xf>
    <xf numFmtId="1" fontId="5" fillId="10" borderId="45" xfId="18" applyNumberFormat="1" applyFont="1" applyFill="1" applyBorder="1" applyAlignment="1">
      <alignment horizontal="center" vertical="center" wrapText="1"/>
    </xf>
    <xf numFmtId="4" fontId="5" fillId="10" borderId="48" xfId="18" applyNumberFormat="1" applyFont="1" applyFill="1" applyBorder="1" applyAlignment="1">
      <alignment horizontal="left" vertical="center" wrapText="1"/>
    </xf>
    <xf numFmtId="4" fontId="5" fillId="10" borderId="51" xfId="18" applyNumberFormat="1" applyFont="1" applyFill="1" applyBorder="1" applyAlignment="1">
      <alignment horizontal="left" vertical="center" wrapText="1"/>
    </xf>
    <xf numFmtId="4" fontId="5" fillId="10" borderId="46" xfId="18" applyNumberFormat="1" applyFont="1" applyFill="1" applyBorder="1" applyAlignment="1">
      <alignment horizontal="left" vertical="center" wrapText="1"/>
    </xf>
    <xf numFmtId="44" fontId="32" fillId="0" borderId="52" xfId="19" applyFont="1" applyFill="1" applyBorder="1" applyAlignment="1">
      <alignment horizontal="center" vertical="center" wrapText="1"/>
    </xf>
    <xf numFmtId="44" fontId="32" fillId="0" borderId="39" xfId="19" applyFont="1" applyFill="1" applyBorder="1" applyAlignment="1">
      <alignment horizontal="center" vertical="center" wrapText="1"/>
    </xf>
    <xf numFmtId="44" fontId="32" fillId="0" borderId="40" xfId="19" applyFont="1" applyFill="1" applyBorder="1" applyAlignment="1">
      <alignment horizontal="center" vertical="center" wrapText="1"/>
    </xf>
    <xf numFmtId="1" fontId="5" fillId="10" borderId="33" xfId="18" applyNumberFormat="1" applyFont="1" applyFill="1" applyBorder="1" applyAlignment="1">
      <alignment horizontal="center" vertical="center" wrapText="1"/>
    </xf>
    <xf numFmtId="1" fontId="5" fillId="10" borderId="16" xfId="18" applyNumberFormat="1" applyFont="1" applyFill="1" applyBorder="1" applyAlignment="1">
      <alignment horizontal="center" vertical="center" wrapText="1"/>
    </xf>
    <xf numFmtId="1" fontId="5" fillId="10" borderId="14" xfId="18" applyNumberFormat="1" applyFont="1" applyFill="1" applyBorder="1" applyAlignment="1">
      <alignment horizontal="center" vertical="center" wrapText="1"/>
    </xf>
    <xf numFmtId="4" fontId="5" fillId="10" borderId="34" xfId="18" applyNumberFormat="1" applyFont="1" applyFill="1" applyBorder="1" applyAlignment="1">
      <alignment horizontal="left" vertical="center" wrapText="1"/>
    </xf>
    <xf numFmtId="4" fontId="5" fillId="10" borderId="15" xfId="18" applyNumberFormat="1" applyFont="1" applyFill="1" applyBorder="1" applyAlignment="1">
      <alignment horizontal="left" vertical="center" wrapText="1"/>
    </xf>
    <xf numFmtId="44" fontId="32" fillId="0" borderId="35" xfId="19" applyFont="1" applyFill="1" applyBorder="1" applyAlignment="1">
      <alignment horizontal="center" vertical="center" wrapText="1"/>
    </xf>
    <xf numFmtId="44" fontId="32" fillId="0" borderId="36" xfId="19" applyFont="1" applyFill="1" applyBorder="1" applyAlignment="1">
      <alignment horizontal="center" vertical="center" wrapText="1"/>
    </xf>
    <xf numFmtId="44" fontId="32" fillId="0" borderId="37" xfId="19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0">
    <cellStyle name="Euro" xfId="13"/>
    <cellStyle name="Moeda" xfId="1" builtinId="4"/>
    <cellStyle name="Moeda 2" xfId="15"/>
    <cellStyle name="Moeda 2 2" xfId="19"/>
    <cellStyle name="Moeda 3" xfId="14"/>
    <cellStyle name="Normal" xfId="0" builtinId="0"/>
    <cellStyle name="Normal 2" xfId="4"/>
    <cellStyle name="Normal 2 2" xfId="7"/>
    <cellStyle name="Normal 2 2 2" xfId="9"/>
    <cellStyle name="Normal 3" xfId="6"/>
    <cellStyle name="Normal 3 3" xfId="18"/>
    <cellStyle name="Normal 35" xfId="8"/>
    <cellStyle name="Normal 4" xfId="17"/>
    <cellStyle name="Porcentagem" xfId="2" builtinId="5"/>
    <cellStyle name="Porcentagem 2" xfId="12"/>
    <cellStyle name="Separador de milhares 2" xfId="10"/>
    <cellStyle name="Separador de milhares 3" xfId="11"/>
    <cellStyle name="Vírgula" xfId="3" builtinId="3"/>
    <cellStyle name="Vírgula 2" xfId="5"/>
    <cellStyle name="Vírgula 3" xfId="16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99CC00"/>
      <color rgb="FFFFFF00"/>
      <color rgb="FFFF0000"/>
      <color rgb="FFFF9933"/>
      <color rgb="FF3333FF"/>
      <color rgb="FFFF6600"/>
      <color rgb="FFFFCCFF"/>
      <color rgb="FFFF33CC"/>
      <color rgb="FFFF3300"/>
      <color rgb="FFDC36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-HP\Users\pmc\Documents\Downloads\REVIS&#195;O%2002%20-%20L&#211;GICA\LOGICA%20EM%2022-07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13502561/Documents/Projetos/Teofilo%20Otoni/Levantamentos%20LUCAS/Calculadora%20de%20Quantitativos%20R02%20-%20Te&#243;filo%20Oton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13502561/Documents/Projetos/Teofilo%20Otoni/Levantamentos%20LUCAS/Levantamento%20de%20acabamento%20de%20pared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-SINTETICO"/>
      <sheetName val="SINAPI-01-2014"/>
      <sheetName val="MAPA COTAÇÃO (MC01)"/>
      <sheetName val="estimativa de custo IRMA DULCE"/>
      <sheetName val="ELÉTRICA"/>
      <sheetName val="INFRA"/>
      <sheetName val="LÓGICA 2"/>
      <sheetName val="LÓGICA 22"/>
    </sheetNames>
    <sheetDataSet>
      <sheetData sheetId="0"/>
      <sheetData sheetId="1"/>
      <sheetData sheetId="2"/>
      <sheetData sheetId="3">
        <row r="6">
          <cell r="B6" t="str">
            <v>CASA IRMÃ DULCE</v>
          </cell>
        </row>
        <row r="7">
          <cell r="I7">
            <v>0.27279999999999999</v>
          </cell>
        </row>
      </sheetData>
      <sheetData sheetId="4">
        <row r="25">
          <cell r="F25">
            <v>25.390000000000004</v>
          </cell>
        </row>
      </sheetData>
      <sheetData sheetId="5">
        <row r="27">
          <cell r="F27">
            <v>2.8000000000000003</v>
          </cell>
        </row>
        <row r="44">
          <cell r="F44">
            <v>10.09</v>
          </cell>
        </row>
        <row r="62">
          <cell r="F62">
            <v>12.790000000000001</v>
          </cell>
        </row>
        <row r="80">
          <cell r="F80">
            <v>46.55</v>
          </cell>
        </row>
        <row r="98">
          <cell r="F98">
            <v>27</v>
          </cell>
        </row>
        <row r="116">
          <cell r="F116">
            <v>29.27</v>
          </cell>
        </row>
        <row r="134">
          <cell r="F134">
            <v>22.459999999999997</v>
          </cell>
        </row>
        <row r="152">
          <cell r="F152">
            <v>21.23</v>
          </cell>
        </row>
        <row r="170">
          <cell r="F170">
            <v>6.5099999999999989</v>
          </cell>
        </row>
        <row r="188">
          <cell r="F188">
            <v>4.9800000000000004</v>
          </cell>
        </row>
        <row r="206">
          <cell r="F206">
            <v>22.68</v>
          </cell>
        </row>
        <row r="224">
          <cell r="F224">
            <v>13.27</v>
          </cell>
        </row>
        <row r="242">
          <cell r="F242">
            <v>2.9060000000000006</v>
          </cell>
        </row>
        <row r="261">
          <cell r="F261">
            <v>2.6460000000000004</v>
          </cell>
        </row>
        <row r="279">
          <cell r="F279">
            <v>0.39760000000000001</v>
          </cell>
        </row>
        <row r="297">
          <cell r="F297">
            <v>3.98</v>
          </cell>
        </row>
        <row r="315">
          <cell r="F315">
            <v>4.2699999999999996</v>
          </cell>
        </row>
        <row r="334">
          <cell r="F334">
            <v>125.10000000000001</v>
          </cell>
        </row>
        <row r="352">
          <cell r="F352">
            <v>9.11</v>
          </cell>
        </row>
        <row r="370">
          <cell r="F370">
            <v>43.54</v>
          </cell>
        </row>
        <row r="388">
          <cell r="F388">
            <v>11.78</v>
          </cell>
        </row>
        <row r="406">
          <cell r="F406">
            <v>104.63000000000001</v>
          </cell>
        </row>
        <row r="424">
          <cell r="F424">
            <v>92.77</v>
          </cell>
        </row>
        <row r="442">
          <cell r="F442">
            <v>130.80000000000001</v>
          </cell>
        </row>
        <row r="460">
          <cell r="F460">
            <v>68.009999999999991</v>
          </cell>
        </row>
        <row r="478">
          <cell r="F478">
            <v>6.5399999999999991</v>
          </cell>
        </row>
        <row r="496">
          <cell r="F496">
            <v>77.89</v>
          </cell>
        </row>
        <row r="514">
          <cell r="F514">
            <v>33.94</v>
          </cell>
        </row>
        <row r="532">
          <cell r="F532">
            <v>3.9999999999999996</v>
          </cell>
        </row>
      </sheetData>
      <sheetData sheetId="6">
        <row r="24">
          <cell r="F24">
            <v>8.7899999999999991</v>
          </cell>
        </row>
        <row r="42">
          <cell r="F42">
            <v>20.28</v>
          </cell>
        </row>
        <row r="78">
          <cell r="F78">
            <v>54.65</v>
          </cell>
        </row>
        <row r="96">
          <cell r="F96">
            <v>1.37</v>
          </cell>
        </row>
        <row r="116">
          <cell r="F116">
            <v>93.740000000000009</v>
          </cell>
        </row>
        <row r="134">
          <cell r="F134">
            <v>22.82</v>
          </cell>
        </row>
        <row r="155">
          <cell r="F155">
            <v>372.28999999999996</v>
          </cell>
        </row>
        <row r="177">
          <cell r="F177">
            <v>1567.1299999999997</v>
          </cell>
        </row>
        <row r="195">
          <cell r="F195">
            <v>1038.8</v>
          </cell>
        </row>
        <row r="213">
          <cell r="F213">
            <v>300.60000000000002</v>
          </cell>
        </row>
        <row r="231">
          <cell r="F231">
            <v>41.78</v>
          </cell>
        </row>
        <row r="249">
          <cell r="F249">
            <v>48.029999999999994</v>
          </cell>
        </row>
        <row r="267">
          <cell r="F267">
            <v>55.91</v>
          </cell>
        </row>
        <row r="285">
          <cell r="F285">
            <v>11.819999999999999</v>
          </cell>
        </row>
        <row r="303">
          <cell r="F303">
            <v>1.5000000000000002</v>
          </cell>
        </row>
        <row r="321">
          <cell r="F321">
            <v>2.59</v>
          </cell>
        </row>
        <row r="339">
          <cell r="F339">
            <v>3821.9100000000003</v>
          </cell>
        </row>
        <row r="357">
          <cell r="F357">
            <v>24.71</v>
          </cell>
        </row>
        <row r="374">
          <cell r="F374">
            <v>16.48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Configurações_Gerais"/>
      <sheetName val="00.Fundações"/>
      <sheetName val="00. Estrutura"/>
      <sheetName val="00.Especificação&amp;Acabamentos"/>
      <sheetName val="00.Tabela Acabamentos"/>
      <sheetName val="00. Esquadrias e Ferragens"/>
      <sheetName val="00.Alvenaria e Divisórias"/>
      <sheetName val="00.Tabela Item"/>
      <sheetName val="00. Tabela Geral"/>
      <sheetName val="99.Layout-Levantamento"/>
      <sheetName val="98.Layout-Item"/>
      <sheetName val="97.Layout-Geral"/>
      <sheetName val="96.Layout-Resumo Piso"/>
      <sheetName val="95.Layout-Resumo Rodapé"/>
      <sheetName val="94.Layout-Resumo Parede"/>
      <sheetName val="93.Layout-Resumo Teto"/>
      <sheetName val="92.Layout-Resumo"/>
      <sheetName val="Índices&amp;Referências"/>
      <sheetName val="Calculadora de Quantitativos R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Tabela Acabamentos"/>
      <sheetName val="Plan1"/>
      <sheetName val="Levantamento de acabamento de p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  <sheetName val="cobertura_quadra"/>
      <sheetName val="CRON_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0.59999389629810485"/>
  </sheetPr>
  <dimension ref="A1:D77"/>
  <sheetViews>
    <sheetView showGridLines="0" zoomScaleNormal="100" workbookViewId="0">
      <selection activeCell="A6" sqref="A6"/>
    </sheetView>
  </sheetViews>
  <sheetFormatPr defaultRowHeight="12.75" x14ac:dyDescent="0.25"/>
  <cols>
    <col min="1" max="1" width="10.7109375" style="3" customWidth="1"/>
    <col min="2" max="2" width="55.85546875" style="4" customWidth="1"/>
    <col min="3" max="3" width="15.5703125" style="4" bestFit="1" customWidth="1"/>
    <col min="4" max="4" width="14.28515625" style="3" bestFit="1" customWidth="1"/>
    <col min="5" max="16384" width="9.140625" style="4"/>
  </cols>
  <sheetData>
    <row r="1" spans="1:4" ht="39.75" customHeight="1" x14ac:dyDescent="0.25">
      <c r="A1" s="25" t="s">
        <v>2</v>
      </c>
      <c r="B1" s="281" t="str">
        <f>'PLANILHA ORÇAMENTARIA'!B1:H1</f>
        <v xml:space="preserve">PRAÇA DE ALIMENTAÇÃO </v>
      </c>
      <c r="C1" s="281"/>
      <c r="D1" s="281"/>
    </row>
    <row r="2" spans="1:4" x14ac:dyDescent="0.25">
      <c r="A2" s="36"/>
      <c r="B2" s="22"/>
      <c r="C2" s="22"/>
      <c r="D2" s="22"/>
    </row>
    <row r="3" spans="1:4" x14ac:dyDescent="0.25">
      <c r="A3" s="36" t="s">
        <v>17</v>
      </c>
      <c r="B3" s="5" t="str">
        <f>'PLANILHA ORÇAMENTARIA'!B3</f>
        <v>Várzea Grande - MT</v>
      </c>
      <c r="C3" s="5"/>
    </row>
    <row r="4" spans="1:4" x14ac:dyDescent="0.25">
      <c r="A4" s="42" t="s">
        <v>18</v>
      </c>
      <c r="B4" s="43" t="str">
        <f>'PLANILHA ORÇAMENTARIA'!B4</f>
        <v>Parque Berneck</v>
      </c>
      <c r="C4" s="43"/>
      <c r="D4" s="44"/>
    </row>
    <row r="5" spans="1:4" x14ac:dyDescent="0.25">
      <c r="A5" s="12" t="s">
        <v>12</v>
      </c>
      <c r="B5" s="18">
        <f>'PLANILHA ORÇAMENTARIA'!E3</f>
        <v>0.26729999999999998</v>
      </c>
      <c r="C5" s="14" t="s">
        <v>1228</v>
      </c>
      <c r="D5" s="57"/>
    </row>
    <row r="6" spans="1:4" x14ac:dyDescent="0.25">
      <c r="A6" s="12" t="s">
        <v>19</v>
      </c>
      <c r="B6" s="17" t="str">
        <f>'PLANILHA ORÇAMENTARIA'!H3</f>
        <v>SINAPI - 12/2017</v>
      </c>
      <c r="C6" s="14" t="s">
        <v>21</v>
      </c>
      <c r="D6" s="57"/>
    </row>
    <row r="7" spans="1:4" x14ac:dyDescent="0.25">
      <c r="A7" s="16"/>
      <c r="B7" s="13"/>
      <c r="C7" s="14" t="s">
        <v>54</v>
      </c>
      <c r="D7" s="4" t="s">
        <v>1229</v>
      </c>
    </row>
    <row r="8" spans="1:4" ht="13.5" thickBot="1" x14ac:dyDescent="0.3">
      <c r="A8" s="7"/>
      <c r="B8" s="8"/>
      <c r="C8" s="8"/>
      <c r="D8" s="9"/>
    </row>
    <row r="9" spans="1:4" ht="13.5" thickTop="1" x14ac:dyDescent="0.25">
      <c r="A9" s="282" t="s">
        <v>22</v>
      </c>
      <c r="B9" s="282"/>
      <c r="C9" s="282"/>
      <c r="D9" s="282"/>
    </row>
    <row r="10" spans="1:4" s="3" customFormat="1" x14ac:dyDescent="0.25">
      <c r="A10" s="11" t="s">
        <v>0</v>
      </c>
      <c r="B10" s="11" t="s">
        <v>1</v>
      </c>
      <c r="C10" s="2" t="s">
        <v>3</v>
      </c>
      <c r="D10" s="11" t="s">
        <v>15</v>
      </c>
    </row>
    <row r="11" spans="1:4" x14ac:dyDescent="0.25">
      <c r="A11" s="284" t="str">
        <f>'PLANILHA ORÇAMENTARIA'!A8:H8</f>
        <v xml:space="preserve">INSTALAÇÕES ELÉTRICAS </v>
      </c>
      <c r="B11" s="284"/>
      <c r="C11" s="284"/>
      <c r="D11" s="284"/>
    </row>
    <row r="12" spans="1:4" s="15" customFormat="1" x14ac:dyDescent="0.25">
      <c r="A12" s="3" t="str">
        <f>'PLANILHA ORÇAMENTARIA'!A9</f>
        <v>33.0</v>
      </c>
      <c r="B12" s="4" t="str">
        <f>'PLANILHA ORÇAMENTARIA'!C9</f>
        <v>INSTALAÇÕES ELÉTRICAS - BAIXA TENSÃO</v>
      </c>
      <c r="C12" s="10">
        <f>D12/$D$14</f>
        <v>1</v>
      </c>
      <c r="D12" s="23">
        <f>'PLANILHA ORÇAMENTARIA'!H40</f>
        <v>24497.119999999995</v>
      </c>
    </row>
    <row r="13" spans="1:4" s="15" customFormat="1" ht="13.5" thickBot="1" x14ac:dyDescent="0.3">
      <c r="A13" s="41"/>
      <c r="C13" s="45"/>
      <c r="D13" s="46"/>
    </row>
    <row r="14" spans="1:4" ht="13.5" thickTop="1" x14ac:dyDescent="0.25">
      <c r="A14" s="19"/>
      <c r="B14" s="20" t="s">
        <v>16</v>
      </c>
      <c r="C14" s="21">
        <f>SUM(C11:C13)</f>
        <v>1</v>
      </c>
      <c r="D14" s="24">
        <f>D12</f>
        <v>24497.119999999995</v>
      </c>
    </row>
    <row r="15" spans="1:4" x14ac:dyDescent="0.25">
      <c r="A15" s="283">
        <f>'PLANILHA ORÇAMENTARIA'!A42:H42</f>
        <v>0</v>
      </c>
      <c r="B15" s="283"/>
      <c r="C15" s="283"/>
      <c r="D15" s="283"/>
    </row>
    <row r="16" spans="1:4" x14ac:dyDescent="0.25">
      <c r="A16" s="36"/>
      <c r="B16" s="5"/>
      <c r="C16" s="5"/>
      <c r="D16" s="6"/>
    </row>
    <row r="17" spans="1:4" x14ac:dyDescent="0.25">
      <c r="A17" s="36"/>
      <c r="B17" s="5"/>
      <c r="C17" s="5"/>
      <c r="D17" s="6"/>
    </row>
    <row r="18" spans="1:4" x14ac:dyDescent="0.25">
      <c r="A18" s="36"/>
      <c r="B18" s="5"/>
      <c r="C18" s="5"/>
      <c r="D18" s="6"/>
    </row>
    <row r="19" spans="1:4" x14ac:dyDescent="0.25">
      <c r="A19" s="36"/>
      <c r="B19" s="5"/>
      <c r="C19" s="5"/>
      <c r="D19" s="6"/>
    </row>
    <row r="21" spans="1:4" x14ac:dyDescent="0.25">
      <c r="A21" s="4"/>
      <c r="D21" s="4"/>
    </row>
    <row r="22" spans="1:4" x14ac:dyDescent="0.25">
      <c r="A22" s="4"/>
      <c r="D22" s="4"/>
    </row>
    <row r="31" spans="1:4" x14ac:dyDescent="0.25">
      <c r="A31" s="4"/>
      <c r="D31" s="4"/>
    </row>
    <row r="32" spans="1:4" x14ac:dyDescent="0.25">
      <c r="A32" s="4"/>
      <c r="D32" s="4"/>
    </row>
    <row r="47" spans="1:4" x14ac:dyDescent="0.25">
      <c r="A47" s="4"/>
      <c r="D47" s="4"/>
    </row>
    <row r="48" spans="1:4" x14ac:dyDescent="0.25">
      <c r="A48" s="4"/>
      <c r="D48" s="4"/>
    </row>
    <row r="67" spans="3:4" x14ac:dyDescent="0.25">
      <c r="C67" s="47"/>
      <c r="D67" s="47"/>
    </row>
    <row r="68" spans="3:4" x14ac:dyDescent="0.25">
      <c r="C68" s="47"/>
      <c r="D68" s="47"/>
    </row>
    <row r="69" spans="3:4" x14ac:dyDescent="0.25">
      <c r="C69" s="47"/>
      <c r="D69" s="47"/>
    </row>
    <row r="70" spans="3:4" x14ac:dyDescent="0.25">
      <c r="C70" s="47"/>
      <c r="D70" s="48"/>
    </row>
    <row r="71" spans="3:4" x14ac:dyDescent="0.25">
      <c r="C71" s="47"/>
      <c r="D71" s="48"/>
    </row>
    <row r="72" spans="3:4" x14ac:dyDescent="0.25">
      <c r="C72" s="47"/>
      <c r="D72" s="48"/>
    </row>
    <row r="73" spans="3:4" x14ac:dyDescent="0.25">
      <c r="C73" s="47"/>
      <c r="D73" s="48"/>
    </row>
    <row r="74" spans="3:4" x14ac:dyDescent="0.25">
      <c r="C74" s="47"/>
      <c r="D74" s="48"/>
    </row>
    <row r="75" spans="3:4" x14ac:dyDescent="0.25">
      <c r="C75" s="47"/>
      <c r="D75" s="48"/>
    </row>
    <row r="76" spans="3:4" x14ac:dyDescent="0.25">
      <c r="C76" s="47"/>
      <c r="D76" s="48"/>
    </row>
    <row r="77" spans="3:4" x14ac:dyDescent="0.25">
      <c r="C77" s="47"/>
      <c r="D77" s="48"/>
    </row>
  </sheetData>
  <mergeCells count="4">
    <mergeCell ref="B1:D1"/>
    <mergeCell ref="A9:D9"/>
    <mergeCell ref="A15:D15"/>
    <mergeCell ref="A11:D11"/>
  </mergeCells>
  <conditionalFormatting sqref="A9:D15">
    <cfRule type="expression" dxfId="0" priority="5">
      <formula>EVEN(ROW())=ROW()</formula>
    </cfRule>
  </conditionalFormatting>
  <pageMargins left="0.511811024" right="0.511811024" top="0.890625" bottom="0.92031249999999998" header="0.31496062000000002" footer="0.31496062000000002"/>
  <pageSetup paperSize="9" scale="85" orientation="portrait" r:id="rId1"/>
  <headerFooter>
    <oddHeader>&amp;L&amp;G&amp;C&amp;"-,Negrito"&amp;9&amp;K00-046GOVERNO DO ESTADO DE MATO GROSSO&amp;"-,Regular"
SECRETARIA DE ESTADO DE EDUCAÇÃO
SECRETARIA ADJUNTA DE ESTRUTURA ESCOLAR&amp;R&amp;G</oddHeader>
    <oddFooter xml:space="preserve">&amp;L&amp;"-,Negrito"&amp;7&amp;K00-047Secretaria de Estado de Educação, Esporte e Lazer de Mato Grosso&amp;"-,Regular"
Rua Engenheiro Edgar Prado Arze, 215 - Centro Político Administrativo
CEP: 78049-909 | Cuiabá-MT
Fone: (65) 3613-6300&amp;C&amp;9&amp;K00-047&amp;P / &amp;N&amp;R&amp;7&amp;K00-047&amp;A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0.59999389629810485"/>
  </sheetPr>
  <dimension ref="A1:H45"/>
  <sheetViews>
    <sheetView showGridLines="0" tabSelected="1" showWhiteSpace="0" zoomScale="85" zoomScaleNormal="85" zoomScalePageLayoutView="85" workbookViewId="0">
      <selection activeCell="C11" sqref="C11"/>
    </sheetView>
  </sheetViews>
  <sheetFormatPr defaultRowHeight="15.75" outlineLevelRow="2" x14ac:dyDescent="0.25"/>
  <cols>
    <col min="1" max="1" width="10.7109375" style="71" customWidth="1"/>
    <col min="2" max="2" width="16.42578125" style="71" customWidth="1"/>
    <col min="3" max="3" width="57.140625" style="31" customWidth="1"/>
    <col min="4" max="4" width="8.7109375" style="71" bestFit="1" customWidth="1"/>
    <col min="5" max="5" width="12.140625" style="142" customWidth="1"/>
    <col min="6" max="6" width="16.28515625" style="72" customWidth="1"/>
    <col min="7" max="7" width="16.28515625" style="73" customWidth="1"/>
    <col min="8" max="8" width="22.7109375" style="74" bestFit="1" customWidth="1"/>
    <col min="9" max="10" width="9.140625" style="26"/>
    <col min="11" max="12" width="9.140625" style="26" customWidth="1"/>
    <col min="13" max="16384" width="9.140625" style="26"/>
  </cols>
  <sheetData>
    <row r="1" spans="1:8" s="1" customFormat="1" ht="36" customHeight="1" x14ac:dyDescent="0.25">
      <c r="A1" s="58" t="s">
        <v>2</v>
      </c>
      <c r="B1" s="285" t="s">
        <v>1256</v>
      </c>
      <c r="C1" s="285"/>
      <c r="D1" s="285"/>
      <c r="E1" s="285"/>
      <c r="F1" s="285"/>
      <c r="G1" s="285"/>
      <c r="H1" s="285"/>
    </row>
    <row r="2" spans="1:8" s="1" customFormat="1" ht="15" x14ac:dyDescent="0.25">
      <c r="A2" s="59"/>
      <c r="B2" s="267"/>
      <c r="C2" s="268"/>
      <c r="D2" s="268"/>
      <c r="E2" s="269"/>
      <c r="F2" s="268"/>
      <c r="G2" s="270"/>
      <c r="H2" s="268"/>
    </row>
    <row r="3" spans="1:8" x14ac:dyDescent="0.25">
      <c r="A3" s="59" t="s">
        <v>17</v>
      </c>
      <c r="B3" s="267" t="s">
        <v>1232</v>
      </c>
      <c r="C3" s="271"/>
      <c r="D3" s="272" t="s">
        <v>12</v>
      </c>
      <c r="E3" s="273">
        <v>0.26729999999999998</v>
      </c>
      <c r="F3" s="274"/>
      <c r="G3" s="275" t="s">
        <v>19</v>
      </c>
      <c r="H3" s="276" t="s">
        <v>418</v>
      </c>
    </row>
    <row r="4" spans="1:8" x14ac:dyDescent="0.25">
      <c r="A4" s="59" t="s">
        <v>18</v>
      </c>
      <c r="B4" s="60" t="s">
        <v>1233</v>
      </c>
      <c r="C4" s="271"/>
      <c r="D4" s="272"/>
      <c r="E4" s="277"/>
      <c r="F4" s="274"/>
      <c r="G4" s="275"/>
      <c r="H4" s="278"/>
    </row>
    <row r="5" spans="1:8" ht="16.5" thickBot="1" x14ac:dyDescent="0.3">
      <c r="A5" s="61"/>
      <c r="B5" s="62"/>
      <c r="C5" s="63"/>
      <c r="D5" s="64"/>
      <c r="E5" s="65"/>
      <c r="F5" s="65"/>
      <c r="G5" s="66"/>
      <c r="H5" s="65"/>
    </row>
    <row r="6" spans="1:8" ht="16.5" thickTop="1" x14ac:dyDescent="0.25">
      <c r="A6" s="286" t="s">
        <v>14</v>
      </c>
      <c r="B6" s="286"/>
      <c r="C6" s="286"/>
      <c r="D6" s="286"/>
      <c r="E6" s="286"/>
      <c r="F6" s="286"/>
      <c r="G6" s="286"/>
      <c r="H6" s="286"/>
    </row>
    <row r="7" spans="1:8" s="27" customFormat="1" x14ac:dyDescent="0.25">
      <c r="A7" s="67" t="s">
        <v>0</v>
      </c>
      <c r="B7" s="67" t="s">
        <v>4</v>
      </c>
      <c r="C7" s="67" t="s">
        <v>1</v>
      </c>
      <c r="D7" s="67" t="s">
        <v>5</v>
      </c>
      <c r="E7" s="67" t="s">
        <v>6</v>
      </c>
      <c r="F7" s="68" t="s">
        <v>23</v>
      </c>
      <c r="G7" s="69" t="s">
        <v>7</v>
      </c>
      <c r="H7" s="68" t="s">
        <v>8</v>
      </c>
    </row>
    <row r="8" spans="1:8" x14ac:dyDescent="0.25">
      <c r="A8" s="288" t="s">
        <v>1231</v>
      </c>
      <c r="B8" s="288"/>
      <c r="C8" s="288"/>
      <c r="D8" s="288"/>
      <c r="E8" s="288"/>
      <c r="F8" s="288"/>
      <c r="G8" s="288"/>
      <c r="H8" s="288"/>
    </row>
    <row r="9" spans="1:8" outlineLevel="1" x14ac:dyDescent="0.25">
      <c r="A9" s="37" t="s">
        <v>66</v>
      </c>
      <c r="B9" s="37"/>
      <c r="C9" s="38" t="s">
        <v>170</v>
      </c>
      <c r="D9" s="37"/>
      <c r="E9" s="137"/>
      <c r="F9" s="39"/>
      <c r="G9" s="53"/>
      <c r="H9" s="40"/>
    </row>
    <row r="10" spans="1:8" s="31" customFormat="1" ht="47.25" outlineLevel="2" x14ac:dyDescent="0.25">
      <c r="A10" s="49" t="s">
        <v>67</v>
      </c>
      <c r="B10" s="49" t="s">
        <v>160</v>
      </c>
      <c r="C10" s="75" t="s">
        <v>120</v>
      </c>
      <c r="D10" s="49" t="s">
        <v>27</v>
      </c>
      <c r="E10" s="140">
        <v>1454.9</v>
      </c>
      <c r="F10" s="50">
        <v>2.21</v>
      </c>
      <c r="G10" s="56">
        <f t="shared" ref="G10:G16" si="0">TRUNC(F10*(1+$E$3),2)</f>
        <v>2.8</v>
      </c>
      <c r="H10" s="50">
        <f t="shared" ref="H10:H11" si="1">TRUNC((G10*E10),2)</f>
        <v>4073.72</v>
      </c>
    </row>
    <row r="11" spans="1:8" s="52" customFormat="1" ht="47.25" outlineLevel="2" x14ac:dyDescent="0.25">
      <c r="A11" s="49" t="s">
        <v>68</v>
      </c>
      <c r="B11" s="49" t="s">
        <v>161</v>
      </c>
      <c r="C11" s="75" t="s">
        <v>121</v>
      </c>
      <c r="D11" s="49" t="s">
        <v>27</v>
      </c>
      <c r="E11" s="140">
        <v>135.19999999999999</v>
      </c>
      <c r="F11" s="50">
        <v>3.52</v>
      </c>
      <c r="G11" s="56">
        <f t="shared" si="0"/>
        <v>4.46</v>
      </c>
      <c r="H11" s="50">
        <f t="shared" si="1"/>
        <v>602.99</v>
      </c>
    </row>
    <row r="12" spans="1:8" s="52" customFormat="1" ht="47.25" outlineLevel="2" x14ac:dyDescent="0.25">
      <c r="A12" s="49" t="s">
        <v>65</v>
      </c>
      <c r="B12" s="49">
        <v>92980</v>
      </c>
      <c r="C12" s="75" t="s">
        <v>1257</v>
      </c>
      <c r="D12" s="49" t="s">
        <v>27</v>
      </c>
      <c r="E12" s="140">
        <v>245.2</v>
      </c>
      <c r="F12" s="50">
        <v>5.53</v>
      </c>
      <c r="G12" s="56">
        <f t="shared" ref="G12" si="2">TRUNC(F12*(1+$E$3),2)</f>
        <v>7</v>
      </c>
      <c r="H12" s="50">
        <f t="shared" ref="H12" si="3">TRUNC((G12*E12),2)</f>
        <v>1716.4</v>
      </c>
    </row>
    <row r="13" spans="1:8" s="31" customFormat="1" ht="31.5" outlineLevel="2" x14ac:dyDescent="0.25">
      <c r="A13" s="49" t="s">
        <v>1267</v>
      </c>
      <c r="B13" s="28">
        <v>93043</v>
      </c>
      <c r="C13" s="29" t="s">
        <v>122</v>
      </c>
      <c r="D13" s="28" t="s">
        <v>24</v>
      </c>
      <c r="E13" s="140">
        <v>1</v>
      </c>
      <c r="F13" s="30">
        <v>24.36</v>
      </c>
      <c r="G13" s="56">
        <f t="shared" si="0"/>
        <v>30.87</v>
      </c>
      <c r="H13" s="30">
        <f t="shared" ref="H13:H16" si="4">TRUNC((G13*E13),2)</f>
        <v>30.87</v>
      </c>
    </row>
    <row r="14" spans="1:8" s="31" customFormat="1" ht="63" outlineLevel="2" x14ac:dyDescent="0.25">
      <c r="A14" s="49" t="s">
        <v>1268</v>
      </c>
      <c r="B14" s="28" t="s">
        <v>1242</v>
      </c>
      <c r="C14" s="29" t="s">
        <v>100</v>
      </c>
      <c r="D14" s="28" t="s">
        <v>24</v>
      </c>
      <c r="E14" s="140">
        <v>44</v>
      </c>
      <c r="F14" s="30">
        <v>121.66</v>
      </c>
      <c r="G14" s="56">
        <f t="shared" ref="G14" si="5">TRUNC(F14*(1+$E$3),2)</f>
        <v>154.16999999999999</v>
      </c>
      <c r="H14" s="30">
        <f t="shared" ref="H14" si="6">TRUNC((G14*E14),2)</f>
        <v>6783.48</v>
      </c>
    </row>
    <row r="15" spans="1:8" s="31" customFormat="1" ht="47.25" outlineLevel="2" x14ac:dyDescent="0.25">
      <c r="A15" s="49" t="s">
        <v>1269</v>
      </c>
      <c r="B15" s="28" t="s">
        <v>174</v>
      </c>
      <c r="C15" s="29" t="s">
        <v>123</v>
      </c>
      <c r="D15" s="28" t="s">
        <v>24</v>
      </c>
      <c r="E15" s="140">
        <v>30</v>
      </c>
      <c r="F15" s="30">
        <v>6.1</v>
      </c>
      <c r="G15" s="56">
        <f t="shared" si="0"/>
        <v>7.73</v>
      </c>
      <c r="H15" s="30">
        <f t="shared" si="4"/>
        <v>231.9</v>
      </c>
    </row>
    <row r="16" spans="1:8" s="31" customFormat="1" ht="47.25" outlineLevel="2" x14ac:dyDescent="0.25">
      <c r="A16" s="49" t="s">
        <v>1270</v>
      </c>
      <c r="B16" s="28" t="s">
        <v>162</v>
      </c>
      <c r="C16" s="29" t="s">
        <v>131</v>
      </c>
      <c r="D16" s="28" t="s">
        <v>24</v>
      </c>
      <c r="E16" s="140">
        <v>29</v>
      </c>
      <c r="F16" s="30">
        <v>9.9499999999999993</v>
      </c>
      <c r="G16" s="56">
        <f t="shared" si="0"/>
        <v>12.6</v>
      </c>
      <c r="H16" s="30">
        <f t="shared" si="4"/>
        <v>365.4</v>
      </c>
    </row>
    <row r="17" spans="1:8" s="31" customFormat="1" ht="31.5" outlineLevel="2" x14ac:dyDescent="0.25">
      <c r="A17" s="49" t="s">
        <v>1234</v>
      </c>
      <c r="B17" s="49" t="s">
        <v>336</v>
      </c>
      <c r="C17" s="75" t="s">
        <v>337</v>
      </c>
      <c r="D17" s="49" t="s">
        <v>24</v>
      </c>
      <c r="E17" s="140">
        <v>44</v>
      </c>
      <c r="F17" s="50">
        <v>7.44</v>
      </c>
      <c r="G17" s="56">
        <f t="shared" ref="G17:G25" si="7">TRUNC(F17*(1+$E$3),2)</f>
        <v>9.42</v>
      </c>
      <c r="H17" s="50">
        <f t="shared" ref="H17:H19" si="8">TRUNC((G17*E17),2)</f>
        <v>414.48</v>
      </c>
    </row>
    <row r="18" spans="1:8" s="52" customFormat="1" ht="47.25" outlineLevel="2" x14ac:dyDescent="0.25">
      <c r="A18" s="49" t="s">
        <v>69</v>
      </c>
      <c r="B18" s="49" t="s">
        <v>175</v>
      </c>
      <c r="C18" s="75" t="s">
        <v>124</v>
      </c>
      <c r="D18" s="49" t="s">
        <v>24</v>
      </c>
      <c r="E18" s="140">
        <v>30</v>
      </c>
      <c r="F18" s="50">
        <v>18.190000000000001</v>
      </c>
      <c r="G18" s="56">
        <f t="shared" si="7"/>
        <v>23.05</v>
      </c>
      <c r="H18" s="50">
        <f t="shared" si="8"/>
        <v>691.5</v>
      </c>
    </row>
    <row r="19" spans="1:8" s="52" customFormat="1" ht="47.25" outlineLevel="2" x14ac:dyDescent="0.25">
      <c r="A19" s="49" t="s">
        <v>1235</v>
      </c>
      <c r="B19" s="49">
        <v>91997</v>
      </c>
      <c r="C19" s="75" t="s">
        <v>1230</v>
      </c>
      <c r="D19" s="49" t="s">
        <v>24</v>
      </c>
      <c r="E19" s="140">
        <v>21</v>
      </c>
      <c r="F19" s="50">
        <v>16.93</v>
      </c>
      <c r="G19" s="56">
        <f t="shared" si="7"/>
        <v>21.45</v>
      </c>
      <c r="H19" s="50">
        <f t="shared" si="8"/>
        <v>450.45</v>
      </c>
    </row>
    <row r="20" spans="1:8" s="31" customFormat="1" ht="47.25" outlineLevel="2" x14ac:dyDescent="0.25">
      <c r="A20" s="49" t="s">
        <v>70</v>
      </c>
      <c r="B20" s="28" t="s">
        <v>176</v>
      </c>
      <c r="C20" s="29" t="s">
        <v>125</v>
      </c>
      <c r="D20" s="28" t="s">
        <v>24</v>
      </c>
      <c r="E20" s="140">
        <v>7</v>
      </c>
      <c r="F20" s="30">
        <v>16.05</v>
      </c>
      <c r="G20" s="56">
        <f t="shared" si="7"/>
        <v>20.34</v>
      </c>
      <c r="H20" s="30">
        <f t="shared" ref="H20:H25" si="9">TRUNC((G20*E20),2)</f>
        <v>142.38</v>
      </c>
    </row>
    <row r="21" spans="1:8" s="31" customFormat="1" ht="47.25" outlineLevel="2" x14ac:dyDescent="0.25">
      <c r="A21" s="49" t="s">
        <v>71</v>
      </c>
      <c r="B21" s="28" t="s">
        <v>338</v>
      </c>
      <c r="C21" s="29" t="s">
        <v>126</v>
      </c>
      <c r="D21" s="28" t="s">
        <v>24</v>
      </c>
      <c r="E21" s="140">
        <v>1</v>
      </c>
      <c r="F21" s="30">
        <v>34.72</v>
      </c>
      <c r="G21" s="56">
        <f t="shared" si="7"/>
        <v>44</v>
      </c>
      <c r="H21" s="30">
        <f t="shared" si="9"/>
        <v>44</v>
      </c>
    </row>
    <row r="22" spans="1:8" s="31" customFormat="1" ht="78.75" outlineLevel="2" x14ac:dyDescent="0.25">
      <c r="A22" s="49" t="s">
        <v>72</v>
      </c>
      <c r="B22" s="28" t="s">
        <v>1264</v>
      </c>
      <c r="C22" s="29" t="s">
        <v>1263</v>
      </c>
      <c r="D22" s="28" t="s">
        <v>24</v>
      </c>
      <c r="E22" s="140">
        <v>1</v>
      </c>
      <c r="F22" s="30">
        <v>419.21</v>
      </c>
      <c r="G22" s="56">
        <f t="shared" si="7"/>
        <v>531.26</v>
      </c>
      <c r="H22" s="30">
        <f t="shared" si="9"/>
        <v>531.26</v>
      </c>
    </row>
    <row r="23" spans="1:8" s="31" customFormat="1" ht="78.75" outlineLevel="2" x14ac:dyDescent="0.25">
      <c r="A23" s="49" t="s">
        <v>1236</v>
      </c>
      <c r="B23" s="28" t="s">
        <v>1266</v>
      </c>
      <c r="C23" s="29" t="s">
        <v>1265</v>
      </c>
      <c r="D23" s="28" t="s">
        <v>24</v>
      </c>
      <c r="E23" s="140">
        <v>4</v>
      </c>
      <c r="F23" s="30">
        <v>361.37</v>
      </c>
      <c r="G23" s="56">
        <f t="shared" ref="G23" si="10">TRUNC(F23*(1+$E$3),2)</f>
        <v>457.96</v>
      </c>
      <c r="H23" s="30">
        <f t="shared" ref="H23" si="11">TRUNC((G23*E23),2)</f>
        <v>1831.84</v>
      </c>
    </row>
    <row r="24" spans="1:8" s="31" customFormat="1" ht="47.25" outlineLevel="2" x14ac:dyDescent="0.25">
      <c r="A24" s="49" t="s">
        <v>1237</v>
      </c>
      <c r="B24" s="28" t="s">
        <v>339</v>
      </c>
      <c r="C24" s="29" t="s">
        <v>340</v>
      </c>
      <c r="D24" s="28" t="s">
        <v>27</v>
      </c>
      <c r="E24" s="140">
        <v>4</v>
      </c>
      <c r="F24" s="30">
        <v>44.37</v>
      </c>
      <c r="G24" s="56">
        <f t="shared" si="7"/>
        <v>56.23</v>
      </c>
      <c r="H24" s="30">
        <f t="shared" si="9"/>
        <v>224.92</v>
      </c>
    </row>
    <row r="25" spans="1:8" s="31" customFormat="1" ht="31.5" outlineLevel="2" x14ac:dyDescent="0.25">
      <c r="A25" s="49" t="s">
        <v>73</v>
      </c>
      <c r="B25" s="28" t="s">
        <v>177</v>
      </c>
      <c r="C25" s="29" t="s">
        <v>127</v>
      </c>
      <c r="D25" s="28" t="s">
        <v>24</v>
      </c>
      <c r="E25" s="140">
        <v>4</v>
      </c>
      <c r="F25" s="30">
        <v>9.73</v>
      </c>
      <c r="G25" s="56">
        <f t="shared" si="7"/>
        <v>12.33</v>
      </c>
      <c r="H25" s="30">
        <f t="shared" si="9"/>
        <v>49.32</v>
      </c>
    </row>
    <row r="26" spans="1:8" s="31" customFormat="1" ht="31.5" outlineLevel="2" x14ac:dyDescent="0.25">
      <c r="A26" s="49" t="s">
        <v>74</v>
      </c>
      <c r="B26" s="28">
        <v>93654</v>
      </c>
      <c r="C26" s="29" t="s">
        <v>1244</v>
      </c>
      <c r="D26" s="28" t="s">
        <v>24</v>
      </c>
      <c r="E26" s="140">
        <v>17</v>
      </c>
      <c r="F26" s="30">
        <v>10.16</v>
      </c>
      <c r="G26" s="56">
        <f t="shared" ref="G26" si="12">TRUNC(F26*(1+$E$3),2)</f>
        <v>12.87</v>
      </c>
      <c r="H26" s="30">
        <f t="shared" ref="H26" si="13">TRUNC((G26*E26),2)</f>
        <v>218.79</v>
      </c>
    </row>
    <row r="27" spans="1:8" s="31" customFormat="1" ht="31.5" outlineLevel="2" x14ac:dyDescent="0.25">
      <c r="A27" s="49" t="s">
        <v>75</v>
      </c>
      <c r="B27" s="28">
        <v>93656</v>
      </c>
      <c r="C27" s="29" t="s">
        <v>1258</v>
      </c>
      <c r="D27" s="28" t="s">
        <v>24</v>
      </c>
      <c r="E27" s="140">
        <v>4</v>
      </c>
      <c r="F27" s="30">
        <v>9.3800000000000008</v>
      </c>
      <c r="G27" s="56">
        <f t="shared" ref="G27" si="14">TRUNC(F27*(1+$E$3),2)</f>
        <v>11.88</v>
      </c>
      <c r="H27" s="30">
        <f t="shared" ref="H27" si="15">TRUNC((G27*E27),2)</f>
        <v>47.52</v>
      </c>
    </row>
    <row r="28" spans="1:8" s="31" customFormat="1" ht="31.5" outlineLevel="2" x14ac:dyDescent="0.25">
      <c r="A28" s="49" t="s">
        <v>1238</v>
      </c>
      <c r="B28" s="28">
        <v>93660</v>
      </c>
      <c r="C28" s="29" t="s">
        <v>1259</v>
      </c>
      <c r="D28" s="28" t="s">
        <v>24</v>
      </c>
      <c r="E28" s="140">
        <v>1</v>
      </c>
      <c r="F28" s="30">
        <v>41.12</v>
      </c>
      <c r="G28" s="56">
        <f t="shared" ref="G28" si="16">TRUNC(F28*(1+$E$3),2)</f>
        <v>52.11</v>
      </c>
      <c r="H28" s="30">
        <f t="shared" ref="H28" si="17">TRUNC((G28*E28),2)</f>
        <v>52.11</v>
      </c>
    </row>
    <row r="29" spans="1:8" s="52" customFormat="1" ht="47.25" outlineLevel="2" x14ac:dyDescent="0.25">
      <c r="A29" s="49" t="s">
        <v>1239</v>
      </c>
      <c r="B29" s="49" t="s">
        <v>1246</v>
      </c>
      <c r="C29" s="75" t="s">
        <v>1245</v>
      </c>
      <c r="D29" s="49" t="s">
        <v>24</v>
      </c>
      <c r="E29" s="140">
        <v>8</v>
      </c>
      <c r="F29" s="50">
        <v>83.5</v>
      </c>
      <c r="G29" s="56">
        <f t="shared" ref="G29" si="18">TRUNC(F29*(1+$E$3),2)</f>
        <v>105.81</v>
      </c>
      <c r="H29" s="50">
        <f t="shared" ref="H29" si="19">TRUNC((G29*E29),2)</f>
        <v>846.48</v>
      </c>
    </row>
    <row r="30" spans="1:8" s="52" customFormat="1" ht="47.25" outlineLevel="2" x14ac:dyDescent="0.25">
      <c r="A30" s="49" t="s">
        <v>1240</v>
      </c>
      <c r="B30" s="49" t="s">
        <v>1248</v>
      </c>
      <c r="C30" s="75" t="s">
        <v>1247</v>
      </c>
      <c r="D30" s="49" t="s">
        <v>24</v>
      </c>
      <c r="E30" s="140">
        <v>1</v>
      </c>
      <c r="F30" s="50">
        <v>112.32</v>
      </c>
      <c r="G30" s="56">
        <f t="shared" ref="G30" si="20">TRUNC(F30*(1+$E$3),2)</f>
        <v>142.34</v>
      </c>
      <c r="H30" s="50">
        <f t="shared" ref="H30" si="21">TRUNC((G30*E30),2)</f>
        <v>142.34</v>
      </c>
    </row>
    <row r="31" spans="1:8" s="52" customFormat="1" ht="31.5" outlineLevel="2" x14ac:dyDescent="0.25">
      <c r="A31" s="49" t="s">
        <v>1241</v>
      </c>
      <c r="B31" s="49" t="s">
        <v>171</v>
      </c>
      <c r="C31" s="75" t="s">
        <v>172</v>
      </c>
      <c r="D31" s="49" t="s">
        <v>24</v>
      </c>
      <c r="E31" s="140">
        <v>4</v>
      </c>
      <c r="F31" s="50">
        <v>73.97</v>
      </c>
      <c r="G31" s="56">
        <f t="shared" ref="G31:G39" si="22">TRUNC(F31*(1+$E$3),2)</f>
        <v>93.74</v>
      </c>
      <c r="H31" s="50">
        <f t="shared" ref="H31:H39" si="23">TRUNC((G31*E31),2)</f>
        <v>374.96</v>
      </c>
    </row>
    <row r="32" spans="1:8" s="31" customFormat="1" ht="47.25" outlineLevel="2" x14ac:dyDescent="0.25">
      <c r="A32" s="49" t="s">
        <v>76</v>
      </c>
      <c r="B32" s="28" t="s">
        <v>178</v>
      </c>
      <c r="C32" s="29" t="s">
        <v>128</v>
      </c>
      <c r="D32" s="28" t="s">
        <v>27</v>
      </c>
      <c r="E32" s="140">
        <v>200</v>
      </c>
      <c r="F32" s="30">
        <v>5.36</v>
      </c>
      <c r="G32" s="56">
        <f t="shared" si="22"/>
        <v>6.79</v>
      </c>
      <c r="H32" s="30">
        <f t="shared" si="23"/>
        <v>1358</v>
      </c>
    </row>
    <row r="33" spans="1:8" s="31" customFormat="1" ht="47.25" outlineLevel="2" x14ac:dyDescent="0.25">
      <c r="A33" s="49" t="s">
        <v>329</v>
      </c>
      <c r="B33" s="28">
        <v>91854</v>
      </c>
      <c r="C33" s="29" t="s">
        <v>1243</v>
      </c>
      <c r="D33" s="28" t="s">
        <v>27</v>
      </c>
      <c r="E33" s="140">
        <v>119.1</v>
      </c>
      <c r="F33" s="30">
        <v>5.77</v>
      </c>
      <c r="G33" s="56">
        <f t="shared" ref="G33" si="24">TRUNC(F33*(1+$E$3),2)</f>
        <v>7.31</v>
      </c>
      <c r="H33" s="30">
        <f t="shared" si="23"/>
        <v>870.62</v>
      </c>
    </row>
    <row r="34" spans="1:8" s="31" customFormat="1" ht="47.25" outlineLevel="2" x14ac:dyDescent="0.25">
      <c r="A34" s="49" t="s">
        <v>1251</v>
      </c>
      <c r="B34" s="28" t="s">
        <v>179</v>
      </c>
      <c r="C34" s="29" t="s">
        <v>129</v>
      </c>
      <c r="D34" s="28" t="s">
        <v>27</v>
      </c>
      <c r="E34" s="140">
        <v>40</v>
      </c>
      <c r="F34" s="30">
        <v>6.87</v>
      </c>
      <c r="G34" s="56">
        <f t="shared" si="22"/>
        <v>8.6999999999999993</v>
      </c>
      <c r="H34" s="30">
        <f t="shared" si="23"/>
        <v>348</v>
      </c>
    </row>
    <row r="35" spans="1:8" s="31" customFormat="1" ht="63" outlineLevel="2" x14ac:dyDescent="0.25">
      <c r="A35" s="49" t="s">
        <v>1252</v>
      </c>
      <c r="B35" s="28" t="s">
        <v>142</v>
      </c>
      <c r="C35" s="29" t="s">
        <v>143</v>
      </c>
      <c r="D35" s="28" t="s">
        <v>27</v>
      </c>
      <c r="E35" s="140">
        <v>30</v>
      </c>
      <c r="F35" s="30">
        <v>19.899999999999999</v>
      </c>
      <c r="G35" s="56">
        <f t="shared" si="22"/>
        <v>25.21</v>
      </c>
      <c r="H35" s="30">
        <f t="shared" si="23"/>
        <v>756.3</v>
      </c>
    </row>
    <row r="36" spans="1:8" s="31" customFormat="1" ht="63" outlineLevel="2" x14ac:dyDescent="0.25">
      <c r="A36" s="49" t="s">
        <v>1253</v>
      </c>
      <c r="B36" s="28" t="s">
        <v>1262</v>
      </c>
      <c r="C36" s="29" t="s">
        <v>1261</v>
      </c>
      <c r="D36" s="28" t="s">
        <v>27</v>
      </c>
      <c r="E36" s="140">
        <v>2</v>
      </c>
      <c r="F36" s="30">
        <v>30.72</v>
      </c>
      <c r="G36" s="56">
        <f t="shared" ref="G36" si="25">TRUNC(F36*(1+$E$3),2)</f>
        <v>38.93</v>
      </c>
      <c r="H36" s="30">
        <f t="shared" ref="H36" si="26">TRUNC((G36*E36),2)</f>
        <v>77.86</v>
      </c>
    </row>
    <row r="37" spans="1:8" s="31" customFormat="1" ht="31.5" outlineLevel="2" x14ac:dyDescent="0.25">
      <c r="A37" s="49" t="s">
        <v>1254</v>
      </c>
      <c r="B37" s="28" t="s">
        <v>1250</v>
      </c>
      <c r="C37" s="29" t="s">
        <v>1249</v>
      </c>
      <c r="D37" s="28" t="s">
        <v>27</v>
      </c>
      <c r="E37" s="140">
        <v>20</v>
      </c>
      <c r="F37" s="30">
        <v>2.02</v>
      </c>
      <c r="G37" s="56">
        <f t="shared" ref="G37" si="27">TRUNC(F37*(1+$E$3),2)</f>
        <v>2.5499999999999998</v>
      </c>
      <c r="H37" s="30">
        <f t="shared" ref="H37" si="28">TRUNC((G37*E37),2)</f>
        <v>51</v>
      </c>
    </row>
    <row r="38" spans="1:8" s="31" customFormat="1" ht="31.5" outlineLevel="2" x14ac:dyDescent="0.25">
      <c r="A38" s="49" t="s">
        <v>1255</v>
      </c>
      <c r="B38" s="28" t="s">
        <v>180</v>
      </c>
      <c r="C38" s="29" t="s">
        <v>130</v>
      </c>
      <c r="D38" s="28" t="s">
        <v>24</v>
      </c>
      <c r="E38" s="140">
        <v>1</v>
      </c>
      <c r="F38" s="30">
        <v>320.77</v>
      </c>
      <c r="G38" s="56">
        <f t="shared" si="22"/>
        <v>406.51</v>
      </c>
      <c r="H38" s="30">
        <f t="shared" si="23"/>
        <v>406.51</v>
      </c>
    </row>
    <row r="39" spans="1:8" s="31" customFormat="1" ht="31.5" outlineLevel="2" x14ac:dyDescent="0.25">
      <c r="A39" s="49" t="s">
        <v>1271</v>
      </c>
      <c r="B39" s="28">
        <v>83447</v>
      </c>
      <c r="C39" s="29" t="s">
        <v>1260</v>
      </c>
      <c r="D39" s="28" t="s">
        <v>24</v>
      </c>
      <c r="E39" s="140">
        <v>4</v>
      </c>
      <c r="F39" s="30">
        <v>150.27000000000001</v>
      </c>
      <c r="G39" s="56">
        <f t="shared" si="22"/>
        <v>190.43</v>
      </c>
      <c r="H39" s="30">
        <f t="shared" si="23"/>
        <v>761.72</v>
      </c>
    </row>
    <row r="40" spans="1:8" s="31" customFormat="1" outlineLevel="1" x14ac:dyDescent="0.25">
      <c r="A40" s="51"/>
      <c r="B40" s="51"/>
      <c r="C40" s="33" t="s">
        <v>11</v>
      </c>
      <c r="D40" s="51"/>
      <c r="E40" s="139"/>
      <c r="F40" s="34"/>
      <c r="G40" s="54"/>
      <c r="H40" s="35">
        <f>SUM(H10:H39)</f>
        <v>24497.119999999995</v>
      </c>
    </row>
    <row r="41" spans="1:8" x14ac:dyDescent="0.25">
      <c r="A41" s="51"/>
      <c r="B41" s="51"/>
      <c r="C41" s="33" t="s">
        <v>13</v>
      </c>
      <c r="D41" s="51"/>
      <c r="E41" s="138"/>
      <c r="F41" s="35"/>
      <c r="G41" s="55"/>
      <c r="H41" s="35">
        <f>H40</f>
        <v>24497.119999999995</v>
      </c>
    </row>
    <row r="42" spans="1:8" x14ac:dyDescent="0.25">
      <c r="A42" s="287"/>
      <c r="B42" s="287"/>
      <c r="C42" s="287"/>
      <c r="D42" s="287"/>
      <c r="E42" s="287"/>
      <c r="F42" s="287"/>
      <c r="G42" s="287"/>
      <c r="H42" s="287"/>
    </row>
    <row r="45" spans="1:8" x14ac:dyDescent="0.25">
      <c r="A45" s="31"/>
      <c r="B45" s="31"/>
      <c r="C45" s="60"/>
      <c r="D45" s="31"/>
      <c r="E45" s="141"/>
      <c r="F45" s="31"/>
      <c r="G45" s="70"/>
      <c r="H45" s="31"/>
    </row>
  </sheetData>
  <mergeCells count="4">
    <mergeCell ref="B1:H1"/>
    <mergeCell ref="A6:H6"/>
    <mergeCell ref="A42:H42"/>
    <mergeCell ref="A8:H8"/>
  </mergeCells>
  <pageMargins left="0.511811024" right="0.511811024" top="1" bottom="1.0729166666666667" header="0.31496062000000002" footer="0.31496062000000002"/>
  <pageSetup paperSize="9" scale="55" orientation="portrait" r:id="rId1"/>
  <headerFooter>
    <oddHeader>&amp;L&amp;G&amp;C&amp;"-,Negrito"&amp;9&amp;K00-030GOVERNO DO ESTADO DE MATO GROSSO&amp;"-,Regular"
SECRETARIA DE ESTADO DE EDUCAÇÃO
SECRETARIA ADJUNTA DE ESTRUTURA ESCOLAR&amp;R&amp;G</oddHeader>
    <oddFooter xml:space="preserve">&amp;L&amp;"-,Negrito"&amp;7&amp;K00-015Secretaria de Estado de Educação, Esporte e Lazer de Mato Grosso&amp;"-,Regular"
Rua Engenheiro Edgar Prado Arze, 215 - Centro Político Administrativo
CEP: 78049-909 | Cuiabá-MT
Fone: (65) 3613-6300&amp;C&amp;9&amp;K00-017&amp;P / &amp;N&amp;R&amp;7&amp;K00-016&amp;A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36"/>
  <sheetViews>
    <sheetView showGridLines="0" view="pageLayout" topLeftCell="A22" zoomScaleNormal="100" zoomScaleSheetLayoutView="100" workbookViewId="0">
      <selection activeCell="B6" sqref="B6:B7"/>
    </sheetView>
  </sheetViews>
  <sheetFormatPr defaultRowHeight="12.75" x14ac:dyDescent="0.2"/>
  <cols>
    <col min="1" max="1" width="36.140625" style="76" customWidth="1"/>
    <col min="2" max="2" width="26.5703125" style="76" customWidth="1"/>
    <col min="3" max="3" width="15.28515625" style="76" customWidth="1"/>
    <col min="4" max="256" width="9.140625" style="76"/>
    <col min="257" max="257" width="36.140625" style="76" customWidth="1"/>
    <col min="258" max="258" width="26.5703125" style="76" customWidth="1"/>
    <col min="259" max="259" width="15.28515625" style="76" customWidth="1"/>
    <col min="260" max="512" width="9.140625" style="76"/>
    <col min="513" max="513" width="36.140625" style="76" customWidth="1"/>
    <col min="514" max="514" width="26.5703125" style="76" customWidth="1"/>
    <col min="515" max="515" width="15.28515625" style="76" customWidth="1"/>
    <col min="516" max="768" width="9.140625" style="76"/>
    <col min="769" max="769" width="36.140625" style="76" customWidth="1"/>
    <col min="770" max="770" width="26.5703125" style="76" customWidth="1"/>
    <col min="771" max="771" width="15.28515625" style="76" customWidth="1"/>
    <col min="772" max="1024" width="9.140625" style="76"/>
    <col min="1025" max="1025" width="36.140625" style="76" customWidth="1"/>
    <col min="1026" max="1026" width="26.5703125" style="76" customWidth="1"/>
    <col min="1027" max="1027" width="15.28515625" style="76" customWidth="1"/>
    <col min="1028" max="1280" width="9.140625" style="76"/>
    <col min="1281" max="1281" width="36.140625" style="76" customWidth="1"/>
    <col min="1282" max="1282" width="26.5703125" style="76" customWidth="1"/>
    <col min="1283" max="1283" width="15.28515625" style="76" customWidth="1"/>
    <col min="1284" max="1536" width="9.140625" style="76"/>
    <col min="1537" max="1537" width="36.140625" style="76" customWidth="1"/>
    <col min="1538" max="1538" width="26.5703125" style="76" customWidth="1"/>
    <col min="1539" max="1539" width="15.28515625" style="76" customWidth="1"/>
    <col min="1540" max="1792" width="9.140625" style="76"/>
    <col min="1793" max="1793" width="36.140625" style="76" customWidth="1"/>
    <col min="1794" max="1794" width="26.5703125" style="76" customWidth="1"/>
    <col min="1795" max="1795" width="15.28515625" style="76" customWidth="1"/>
    <col min="1796" max="2048" width="9.140625" style="76"/>
    <col min="2049" max="2049" width="36.140625" style="76" customWidth="1"/>
    <col min="2050" max="2050" width="26.5703125" style="76" customWidth="1"/>
    <col min="2051" max="2051" width="15.28515625" style="76" customWidth="1"/>
    <col min="2052" max="2304" width="9.140625" style="76"/>
    <col min="2305" max="2305" width="36.140625" style="76" customWidth="1"/>
    <col min="2306" max="2306" width="26.5703125" style="76" customWidth="1"/>
    <col min="2307" max="2307" width="15.28515625" style="76" customWidth="1"/>
    <col min="2308" max="2560" width="9.140625" style="76"/>
    <col min="2561" max="2561" width="36.140625" style="76" customWidth="1"/>
    <col min="2562" max="2562" width="26.5703125" style="76" customWidth="1"/>
    <col min="2563" max="2563" width="15.28515625" style="76" customWidth="1"/>
    <col min="2564" max="2816" width="9.140625" style="76"/>
    <col min="2817" max="2817" width="36.140625" style="76" customWidth="1"/>
    <col min="2818" max="2818" width="26.5703125" style="76" customWidth="1"/>
    <col min="2819" max="2819" width="15.28515625" style="76" customWidth="1"/>
    <col min="2820" max="3072" width="9.140625" style="76"/>
    <col min="3073" max="3073" width="36.140625" style="76" customWidth="1"/>
    <col min="3074" max="3074" width="26.5703125" style="76" customWidth="1"/>
    <col min="3075" max="3075" width="15.28515625" style="76" customWidth="1"/>
    <col min="3076" max="3328" width="9.140625" style="76"/>
    <col min="3329" max="3329" width="36.140625" style="76" customWidth="1"/>
    <col min="3330" max="3330" width="26.5703125" style="76" customWidth="1"/>
    <col min="3331" max="3331" width="15.28515625" style="76" customWidth="1"/>
    <col min="3332" max="3584" width="9.140625" style="76"/>
    <col min="3585" max="3585" width="36.140625" style="76" customWidth="1"/>
    <col min="3586" max="3586" width="26.5703125" style="76" customWidth="1"/>
    <col min="3587" max="3587" width="15.28515625" style="76" customWidth="1"/>
    <col min="3588" max="3840" width="9.140625" style="76"/>
    <col min="3841" max="3841" width="36.140625" style="76" customWidth="1"/>
    <col min="3842" max="3842" width="26.5703125" style="76" customWidth="1"/>
    <col min="3843" max="3843" width="15.28515625" style="76" customWidth="1"/>
    <col min="3844" max="4096" width="9.140625" style="76"/>
    <col min="4097" max="4097" width="36.140625" style="76" customWidth="1"/>
    <col min="4098" max="4098" width="26.5703125" style="76" customWidth="1"/>
    <col min="4099" max="4099" width="15.28515625" style="76" customWidth="1"/>
    <col min="4100" max="4352" width="9.140625" style="76"/>
    <col min="4353" max="4353" width="36.140625" style="76" customWidth="1"/>
    <col min="4354" max="4354" width="26.5703125" style="76" customWidth="1"/>
    <col min="4355" max="4355" width="15.28515625" style="76" customWidth="1"/>
    <col min="4356" max="4608" width="9.140625" style="76"/>
    <col min="4609" max="4609" width="36.140625" style="76" customWidth="1"/>
    <col min="4610" max="4610" width="26.5703125" style="76" customWidth="1"/>
    <col min="4611" max="4611" width="15.28515625" style="76" customWidth="1"/>
    <col min="4612" max="4864" width="9.140625" style="76"/>
    <col min="4865" max="4865" width="36.140625" style="76" customWidth="1"/>
    <col min="4866" max="4866" width="26.5703125" style="76" customWidth="1"/>
    <col min="4867" max="4867" width="15.28515625" style="76" customWidth="1"/>
    <col min="4868" max="5120" width="9.140625" style="76"/>
    <col min="5121" max="5121" width="36.140625" style="76" customWidth="1"/>
    <col min="5122" max="5122" width="26.5703125" style="76" customWidth="1"/>
    <col min="5123" max="5123" width="15.28515625" style="76" customWidth="1"/>
    <col min="5124" max="5376" width="9.140625" style="76"/>
    <col min="5377" max="5377" width="36.140625" style="76" customWidth="1"/>
    <col min="5378" max="5378" width="26.5703125" style="76" customWidth="1"/>
    <col min="5379" max="5379" width="15.28515625" style="76" customWidth="1"/>
    <col min="5380" max="5632" width="9.140625" style="76"/>
    <col min="5633" max="5633" width="36.140625" style="76" customWidth="1"/>
    <col min="5634" max="5634" width="26.5703125" style="76" customWidth="1"/>
    <col min="5635" max="5635" width="15.28515625" style="76" customWidth="1"/>
    <col min="5636" max="5888" width="9.140625" style="76"/>
    <col min="5889" max="5889" width="36.140625" style="76" customWidth="1"/>
    <col min="5890" max="5890" width="26.5703125" style="76" customWidth="1"/>
    <col min="5891" max="5891" width="15.28515625" style="76" customWidth="1"/>
    <col min="5892" max="6144" width="9.140625" style="76"/>
    <col min="6145" max="6145" width="36.140625" style="76" customWidth="1"/>
    <col min="6146" max="6146" width="26.5703125" style="76" customWidth="1"/>
    <col min="6147" max="6147" width="15.28515625" style="76" customWidth="1"/>
    <col min="6148" max="6400" width="9.140625" style="76"/>
    <col min="6401" max="6401" width="36.140625" style="76" customWidth="1"/>
    <col min="6402" max="6402" width="26.5703125" style="76" customWidth="1"/>
    <col min="6403" max="6403" width="15.28515625" style="76" customWidth="1"/>
    <col min="6404" max="6656" width="9.140625" style="76"/>
    <col min="6657" max="6657" width="36.140625" style="76" customWidth="1"/>
    <col min="6658" max="6658" width="26.5703125" style="76" customWidth="1"/>
    <col min="6659" max="6659" width="15.28515625" style="76" customWidth="1"/>
    <col min="6660" max="6912" width="9.140625" style="76"/>
    <col min="6913" max="6913" width="36.140625" style="76" customWidth="1"/>
    <col min="6914" max="6914" width="26.5703125" style="76" customWidth="1"/>
    <col min="6915" max="6915" width="15.28515625" style="76" customWidth="1"/>
    <col min="6916" max="7168" width="9.140625" style="76"/>
    <col min="7169" max="7169" width="36.140625" style="76" customWidth="1"/>
    <col min="7170" max="7170" width="26.5703125" style="76" customWidth="1"/>
    <col min="7171" max="7171" width="15.28515625" style="76" customWidth="1"/>
    <col min="7172" max="7424" width="9.140625" style="76"/>
    <col min="7425" max="7425" width="36.140625" style="76" customWidth="1"/>
    <col min="7426" max="7426" width="26.5703125" style="76" customWidth="1"/>
    <col min="7427" max="7427" width="15.28515625" style="76" customWidth="1"/>
    <col min="7428" max="7680" width="9.140625" style="76"/>
    <col min="7681" max="7681" width="36.140625" style="76" customWidth="1"/>
    <col min="7682" max="7682" width="26.5703125" style="76" customWidth="1"/>
    <col min="7683" max="7683" width="15.28515625" style="76" customWidth="1"/>
    <col min="7684" max="7936" width="9.140625" style="76"/>
    <col min="7937" max="7937" width="36.140625" style="76" customWidth="1"/>
    <col min="7938" max="7938" width="26.5703125" style="76" customWidth="1"/>
    <col min="7939" max="7939" width="15.28515625" style="76" customWidth="1"/>
    <col min="7940" max="8192" width="9.140625" style="76"/>
    <col min="8193" max="8193" width="36.140625" style="76" customWidth="1"/>
    <col min="8194" max="8194" width="26.5703125" style="76" customWidth="1"/>
    <col min="8195" max="8195" width="15.28515625" style="76" customWidth="1"/>
    <col min="8196" max="8448" width="9.140625" style="76"/>
    <col min="8449" max="8449" width="36.140625" style="76" customWidth="1"/>
    <col min="8450" max="8450" width="26.5703125" style="76" customWidth="1"/>
    <col min="8451" max="8451" width="15.28515625" style="76" customWidth="1"/>
    <col min="8452" max="8704" width="9.140625" style="76"/>
    <col min="8705" max="8705" width="36.140625" style="76" customWidth="1"/>
    <col min="8706" max="8706" width="26.5703125" style="76" customWidth="1"/>
    <col min="8707" max="8707" width="15.28515625" style="76" customWidth="1"/>
    <col min="8708" max="8960" width="9.140625" style="76"/>
    <col min="8961" max="8961" width="36.140625" style="76" customWidth="1"/>
    <col min="8962" max="8962" width="26.5703125" style="76" customWidth="1"/>
    <col min="8963" max="8963" width="15.28515625" style="76" customWidth="1"/>
    <col min="8964" max="9216" width="9.140625" style="76"/>
    <col min="9217" max="9217" width="36.140625" style="76" customWidth="1"/>
    <col min="9218" max="9218" width="26.5703125" style="76" customWidth="1"/>
    <col min="9219" max="9219" width="15.28515625" style="76" customWidth="1"/>
    <col min="9220" max="9472" width="9.140625" style="76"/>
    <col min="9473" max="9473" width="36.140625" style="76" customWidth="1"/>
    <col min="9474" max="9474" width="26.5703125" style="76" customWidth="1"/>
    <col min="9475" max="9475" width="15.28515625" style="76" customWidth="1"/>
    <col min="9476" max="9728" width="9.140625" style="76"/>
    <col min="9729" max="9729" width="36.140625" style="76" customWidth="1"/>
    <col min="9730" max="9730" width="26.5703125" style="76" customWidth="1"/>
    <col min="9731" max="9731" width="15.28515625" style="76" customWidth="1"/>
    <col min="9732" max="9984" width="9.140625" style="76"/>
    <col min="9985" max="9985" width="36.140625" style="76" customWidth="1"/>
    <col min="9986" max="9986" width="26.5703125" style="76" customWidth="1"/>
    <col min="9987" max="9987" width="15.28515625" style="76" customWidth="1"/>
    <col min="9988" max="10240" width="9.140625" style="76"/>
    <col min="10241" max="10241" width="36.140625" style="76" customWidth="1"/>
    <col min="10242" max="10242" width="26.5703125" style="76" customWidth="1"/>
    <col min="10243" max="10243" width="15.28515625" style="76" customWidth="1"/>
    <col min="10244" max="10496" width="9.140625" style="76"/>
    <col min="10497" max="10497" width="36.140625" style="76" customWidth="1"/>
    <col min="10498" max="10498" width="26.5703125" style="76" customWidth="1"/>
    <col min="10499" max="10499" width="15.28515625" style="76" customWidth="1"/>
    <col min="10500" max="10752" width="9.140625" style="76"/>
    <col min="10753" max="10753" width="36.140625" style="76" customWidth="1"/>
    <col min="10754" max="10754" width="26.5703125" style="76" customWidth="1"/>
    <col min="10755" max="10755" width="15.28515625" style="76" customWidth="1"/>
    <col min="10756" max="11008" width="9.140625" style="76"/>
    <col min="11009" max="11009" width="36.140625" style="76" customWidth="1"/>
    <col min="11010" max="11010" width="26.5703125" style="76" customWidth="1"/>
    <col min="11011" max="11011" width="15.28515625" style="76" customWidth="1"/>
    <col min="11012" max="11264" width="9.140625" style="76"/>
    <col min="11265" max="11265" width="36.140625" style="76" customWidth="1"/>
    <col min="11266" max="11266" width="26.5703125" style="76" customWidth="1"/>
    <col min="11267" max="11267" width="15.28515625" style="76" customWidth="1"/>
    <col min="11268" max="11520" width="9.140625" style="76"/>
    <col min="11521" max="11521" width="36.140625" style="76" customWidth="1"/>
    <col min="11522" max="11522" width="26.5703125" style="76" customWidth="1"/>
    <col min="11523" max="11523" width="15.28515625" style="76" customWidth="1"/>
    <col min="11524" max="11776" width="9.140625" style="76"/>
    <col min="11777" max="11777" width="36.140625" style="76" customWidth="1"/>
    <col min="11778" max="11778" width="26.5703125" style="76" customWidth="1"/>
    <col min="11779" max="11779" width="15.28515625" style="76" customWidth="1"/>
    <col min="11780" max="12032" width="9.140625" style="76"/>
    <col min="12033" max="12033" width="36.140625" style="76" customWidth="1"/>
    <col min="12034" max="12034" width="26.5703125" style="76" customWidth="1"/>
    <col min="12035" max="12035" width="15.28515625" style="76" customWidth="1"/>
    <col min="12036" max="12288" width="9.140625" style="76"/>
    <col min="12289" max="12289" width="36.140625" style="76" customWidth="1"/>
    <col min="12290" max="12290" width="26.5703125" style="76" customWidth="1"/>
    <col min="12291" max="12291" width="15.28515625" style="76" customWidth="1"/>
    <col min="12292" max="12544" width="9.140625" style="76"/>
    <col min="12545" max="12545" width="36.140625" style="76" customWidth="1"/>
    <col min="12546" max="12546" width="26.5703125" style="76" customWidth="1"/>
    <col min="12547" max="12547" width="15.28515625" style="76" customWidth="1"/>
    <col min="12548" max="12800" width="9.140625" style="76"/>
    <col min="12801" max="12801" width="36.140625" style="76" customWidth="1"/>
    <col min="12802" max="12802" width="26.5703125" style="76" customWidth="1"/>
    <col min="12803" max="12803" width="15.28515625" style="76" customWidth="1"/>
    <col min="12804" max="13056" width="9.140625" style="76"/>
    <col min="13057" max="13057" width="36.140625" style="76" customWidth="1"/>
    <col min="13058" max="13058" width="26.5703125" style="76" customWidth="1"/>
    <col min="13059" max="13059" width="15.28515625" style="76" customWidth="1"/>
    <col min="13060" max="13312" width="9.140625" style="76"/>
    <col min="13313" max="13313" width="36.140625" style="76" customWidth="1"/>
    <col min="13314" max="13314" width="26.5703125" style="76" customWidth="1"/>
    <col min="13315" max="13315" width="15.28515625" style="76" customWidth="1"/>
    <col min="13316" max="13568" width="9.140625" style="76"/>
    <col min="13569" max="13569" width="36.140625" style="76" customWidth="1"/>
    <col min="13570" max="13570" width="26.5703125" style="76" customWidth="1"/>
    <col min="13571" max="13571" width="15.28515625" style="76" customWidth="1"/>
    <col min="13572" max="13824" width="9.140625" style="76"/>
    <col min="13825" max="13825" width="36.140625" style="76" customWidth="1"/>
    <col min="13826" max="13826" width="26.5703125" style="76" customWidth="1"/>
    <col min="13827" max="13827" width="15.28515625" style="76" customWidth="1"/>
    <col min="13828" max="14080" width="9.140625" style="76"/>
    <col min="14081" max="14081" width="36.140625" style="76" customWidth="1"/>
    <col min="14082" max="14082" width="26.5703125" style="76" customWidth="1"/>
    <col min="14083" max="14083" width="15.28515625" style="76" customWidth="1"/>
    <col min="14084" max="14336" width="9.140625" style="76"/>
    <col min="14337" max="14337" width="36.140625" style="76" customWidth="1"/>
    <col min="14338" max="14338" width="26.5703125" style="76" customWidth="1"/>
    <col min="14339" max="14339" width="15.28515625" style="76" customWidth="1"/>
    <col min="14340" max="14592" width="9.140625" style="76"/>
    <col min="14593" max="14593" width="36.140625" style="76" customWidth="1"/>
    <col min="14594" max="14594" width="26.5703125" style="76" customWidth="1"/>
    <col min="14595" max="14595" width="15.28515625" style="76" customWidth="1"/>
    <col min="14596" max="14848" width="9.140625" style="76"/>
    <col min="14849" max="14849" width="36.140625" style="76" customWidth="1"/>
    <col min="14850" max="14850" width="26.5703125" style="76" customWidth="1"/>
    <col min="14851" max="14851" width="15.28515625" style="76" customWidth="1"/>
    <col min="14852" max="15104" width="9.140625" style="76"/>
    <col min="15105" max="15105" width="36.140625" style="76" customWidth="1"/>
    <col min="15106" max="15106" width="26.5703125" style="76" customWidth="1"/>
    <col min="15107" max="15107" width="15.28515625" style="76" customWidth="1"/>
    <col min="15108" max="15360" width="9.140625" style="76"/>
    <col min="15361" max="15361" width="36.140625" style="76" customWidth="1"/>
    <col min="15362" max="15362" width="26.5703125" style="76" customWidth="1"/>
    <col min="15363" max="15363" width="15.28515625" style="76" customWidth="1"/>
    <col min="15364" max="15616" width="9.140625" style="76"/>
    <col min="15617" max="15617" width="36.140625" style="76" customWidth="1"/>
    <col min="15618" max="15618" width="26.5703125" style="76" customWidth="1"/>
    <col min="15619" max="15619" width="15.28515625" style="76" customWidth="1"/>
    <col min="15620" max="15872" width="9.140625" style="76"/>
    <col min="15873" max="15873" width="36.140625" style="76" customWidth="1"/>
    <col min="15874" max="15874" width="26.5703125" style="76" customWidth="1"/>
    <col min="15875" max="15875" width="15.28515625" style="76" customWidth="1"/>
    <col min="15876" max="16128" width="9.140625" style="76"/>
    <col min="16129" max="16129" width="36.140625" style="76" customWidth="1"/>
    <col min="16130" max="16130" width="26.5703125" style="76" customWidth="1"/>
    <col min="16131" max="16131" width="15.28515625" style="76" customWidth="1"/>
    <col min="16132" max="16384" width="9.140625" style="76"/>
  </cols>
  <sheetData>
    <row r="1" spans="1:3" ht="15.75" thickBot="1" x14ac:dyDescent="0.3">
      <c r="A1" s="296" t="s">
        <v>413</v>
      </c>
      <c r="B1" s="297"/>
      <c r="C1" s="298"/>
    </row>
    <row r="2" spans="1:3" ht="15" x14ac:dyDescent="0.25">
      <c r="A2" s="299" t="s">
        <v>132</v>
      </c>
      <c r="B2" s="300"/>
      <c r="C2" s="77" t="s">
        <v>133</v>
      </c>
    </row>
    <row r="3" spans="1:3" x14ac:dyDescent="0.2">
      <c r="A3" s="78" t="s">
        <v>56</v>
      </c>
      <c r="B3" s="79" t="s">
        <v>30</v>
      </c>
      <c r="C3" s="80">
        <v>0.03</v>
      </c>
    </row>
    <row r="4" spans="1:3" x14ac:dyDescent="0.2">
      <c r="A4" s="78" t="s">
        <v>57</v>
      </c>
      <c r="B4" s="79" t="s">
        <v>31</v>
      </c>
      <c r="C4" s="80">
        <v>0.01</v>
      </c>
    </row>
    <row r="5" spans="1:3" x14ac:dyDescent="0.2">
      <c r="A5" s="78" t="s">
        <v>32</v>
      </c>
      <c r="B5" s="79" t="s">
        <v>33</v>
      </c>
      <c r="C5" s="80">
        <v>9.7000000000000003E-3</v>
      </c>
    </row>
    <row r="6" spans="1:3" x14ac:dyDescent="0.2">
      <c r="A6" s="78" t="s">
        <v>58</v>
      </c>
      <c r="B6" s="301" t="s">
        <v>34</v>
      </c>
      <c r="C6" s="80">
        <v>8.0000000000000002E-3</v>
      </c>
    </row>
    <row r="7" spans="1:3" x14ac:dyDescent="0.2">
      <c r="A7" s="81" t="s">
        <v>59</v>
      </c>
      <c r="B7" s="302"/>
      <c r="C7" s="82">
        <v>2E-3</v>
      </c>
    </row>
    <row r="8" spans="1:3" ht="15.75" thickBot="1" x14ac:dyDescent="0.3">
      <c r="A8" s="83"/>
      <c r="B8" s="84" t="s">
        <v>35</v>
      </c>
      <c r="C8" s="85">
        <f>SUM(C3:C7)</f>
        <v>5.9700000000000003E-2</v>
      </c>
    </row>
    <row r="9" spans="1:3" ht="15.75" thickTop="1" x14ac:dyDescent="0.25">
      <c r="A9" s="78"/>
      <c r="B9" s="86"/>
      <c r="C9" s="87"/>
    </row>
    <row r="10" spans="1:3" ht="15" x14ac:dyDescent="0.25">
      <c r="A10" s="303" t="s">
        <v>414</v>
      </c>
      <c r="B10" s="304"/>
      <c r="C10" s="88" t="s">
        <v>133</v>
      </c>
    </row>
    <row r="11" spans="1:3" x14ac:dyDescent="0.2">
      <c r="A11" s="89" t="s">
        <v>36</v>
      </c>
      <c r="B11" s="90" t="s">
        <v>37</v>
      </c>
      <c r="C11" s="91">
        <v>7.3999999999999996E-2</v>
      </c>
    </row>
    <row r="12" spans="1:3" ht="15.75" thickBot="1" x14ac:dyDescent="0.3">
      <c r="A12" s="83"/>
      <c r="B12" s="84" t="s">
        <v>35</v>
      </c>
      <c r="C12" s="85">
        <f>SUM(C11)</f>
        <v>7.3999999999999996E-2</v>
      </c>
    </row>
    <row r="13" spans="1:3" ht="13.5" thickTop="1" x14ac:dyDescent="0.2">
      <c r="A13" s="78"/>
      <c r="C13" s="92"/>
    </row>
    <row r="14" spans="1:3" ht="15" x14ac:dyDescent="0.25">
      <c r="A14" s="303" t="s">
        <v>134</v>
      </c>
      <c r="B14" s="304"/>
      <c r="C14" s="93">
        <v>0.14130000000000001</v>
      </c>
    </row>
    <row r="15" spans="1:3" ht="15" x14ac:dyDescent="0.25">
      <c r="A15" s="303" t="s">
        <v>135</v>
      </c>
      <c r="B15" s="304"/>
      <c r="C15" s="88" t="s">
        <v>133</v>
      </c>
    </row>
    <row r="16" spans="1:3" x14ac:dyDescent="0.2">
      <c r="A16" s="94" t="s">
        <v>38</v>
      </c>
      <c r="B16" s="76" t="s">
        <v>39</v>
      </c>
      <c r="C16" s="80">
        <v>6.4999999999999997E-3</v>
      </c>
    </row>
    <row r="17" spans="1:3" x14ac:dyDescent="0.2">
      <c r="A17" s="94" t="s">
        <v>40</v>
      </c>
      <c r="B17" s="76" t="s">
        <v>41</v>
      </c>
      <c r="C17" s="80">
        <v>0.03</v>
      </c>
    </row>
    <row r="18" spans="1:3" x14ac:dyDescent="0.2">
      <c r="A18" s="95" t="s">
        <v>42</v>
      </c>
      <c r="B18" s="96" t="s">
        <v>136</v>
      </c>
      <c r="C18" s="97">
        <v>0.02</v>
      </c>
    </row>
    <row r="19" spans="1:3" x14ac:dyDescent="0.2">
      <c r="A19" s="78" t="s">
        <v>60</v>
      </c>
      <c r="C19" s="80">
        <v>4.4999999999999998E-2</v>
      </c>
    </row>
    <row r="20" spans="1:3" ht="15.75" thickBot="1" x14ac:dyDescent="0.3">
      <c r="A20" s="98"/>
      <c r="B20" s="99" t="s">
        <v>35</v>
      </c>
      <c r="C20" s="100">
        <f>SUM(C16:C19)</f>
        <v>0.10149999999999999</v>
      </c>
    </row>
    <row r="21" spans="1:3" ht="13.5" thickTop="1" x14ac:dyDescent="0.2">
      <c r="A21" s="78"/>
      <c r="C21" s="92"/>
    </row>
    <row r="22" spans="1:3" ht="15.75" x14ac:dyDescent="0.2">
      <c r="A22" s="101" t="s">
        <v>137</v>
      </c>
      <c r="B22" s="102"/>
      <c r="C22" s="103">
        <f>ROUND((((1+C3+C6+C5+C7)*(1+C4)*(1+C11)/((1-C20)))-1),4)</f>
        <v>0.26729999999999998</v>
      </c>
    </row>
    <row r="23" spans="1:3" x14ac:dyDescent="0.2">
      <c r="A23" s="78" t="s">
        <v>43</v>
      </c>
      <c r="C23" s="80">
        <v>0.80220000000000002</v>
      </c>
    </row>
    <row r="24" spans="1:3" x14ac:dyDescent="0.2">
      <c r="A24" s="78" t="s">
        <v>55</v>
      </c>
      <c r="C24" s="80">
        <v>1</v>
      </c>
    </row>
    <row r="25" spans="1:3" ht="13.5" thickBot="1" x14ac:dyDescent="0.25">
      <c r="A25" s="98" t="s">
        <v>44</v>
      </c>
      <c r="B25" s="104"/>
      <c r="C25" s="105">
        <f>C22</f>
        <v>0.26729999999999998</v>
      </c>
    </row>
    <row r="26" spans="1:3" ht="13.5" thickTop="1" x14ac:dyDescent="0.2">
      <c r="A26" s="78"/>
      <c r="C26" s="92"/>
    </row>
    <row r="27" spans="1:3" x14ac:dyDescent="0.2">
      <c r="A27" s="78"/>
      <c r="C27" s="92"/>
    </row>
    <row r="28" spans="1:3" x14ac:dyDescent="0.2">
      <c r="A28" s="289" t="s">
        <v>45</v>
      </c>
      <c r="B28" s="290"/>
      <c r="C28" s="291"/>
    </row>
    <row r="29" spans="1:3" x14ac:dyDescent="0.2">
      <c r="A29" s="106" t="s">
        <v>138</v>
      </c>
      <c r="B29" s="107" t="s">
        <v>47</v>
      </c>
      <c r="C29" s="108"/>
    </row>
    <row r="30" spans="1:3" x14ac:dyDescent="0.2">
      <c r="A30" s="106" t="s">
        <v>46</v>
      </c>
      <c r="B30" s="107" t="s">
        <v>48</v>
      </c>
      <c r="C30" s="108"/>
    </row>
    <row r="31" spans="1:3" ht="21.75" customHeight="1" x14ac:dyDescent="0.2">
      <c r="A31" s="106" t="s">
        <v>61</v>
      </c>
      <c r="B31" s="292" t="s">
        <v>49</v>
      </c>
      <c r="C31" s="293"/>
    </row>
    <row r="32" spans="1:3" ht="23.25" customHeight="1" x14ac:dyDescent="0.2">
      <c r="A32" s="109"/>
      <c r="B32" s="294" t="s">
        <v>50</v>
      </c>
      <c r="C32" s="295"/>
    </row>
    <row r="33" spans="1:3" x14ac:dyDescent="0.2">
      <c r="A33" s="110"/>
      <c r="C33" s="111"/>
    </row>
    <row r="34" spans="1:3" ht="12.75" customHeight="1" x14ac:dyDescent="0.2">
      <c r="A34" s="112" t="s">
        <v>51</v>
      </c>
      <c r="B34" s="113" t="s">
        <v>52</v>
      </c>
      <c r="C34" s="114"/>
    </row>
    <row r="35" spans="1:3" ht="15.75" thickBot="1" x14ac:dyDescent="0.3">
      <c r="A35" s="115" t="s">
        <v>415</v>
      </c>
      <c r="B35" s="116" t="s">
        <v>53</v>
      </c>
      <c r="C35" s="117"/>
    </row>
    <row r="36" spans="1:3" ht="15" x14ac:dyDescent="0.25">
      <c r="A36" s="118"/>
      <c r="B36" s="119"/>
      <c r="C36" s="120"/>
    </row>
  </sheetData>
  <mergeCells count="9">
    <mergeCell ref="A28:C28"/>
    <mergeCell ref="B31:C31"/>
    <mergeCell ref="B32:C32"/>
    <mergeCell ref="A1:C1"/>
    <mergeCell ref="A2:B2"/>
    <mergeCell ref="B6:B7"/>
    <mergeCell ref="A10:B10"/>
    <mergeCell ref="A14:B14"/>
    <mergeCell ref="A15:B15"/>
  </mergeCells>
  <printOptions horizontalCentered="1" verticalCentered="1"/>
  <pageMargins left="0.39370078740157483" right="0.39370078740157483" top="1.0625" bottom="0.78740157480314965" header="0.31496062992125984" footer="0.31496062992125984"/>
  <pageSetup scale="120" orientation="portrait" r:id="rId1"/>
  <headerFooter>
    <oddFooter>&amp;L&amp;7Secretaria de Estado de Educação, Esporte e Lazer de Mato Grosso
Rua Engenheiro Edgar Prado Arze, 215 - Centro Político Administrativo
CEP: 78049-909 | Cuiabá-MT
Fone: (65) 3613-6300&amp;C&amp;8&amp;N&amp;R&amp;8COMPOSIÇÃO DE PARCELA DE BDI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D43"/>
  <sheetViews>
    <sheetView topLeftCell="A16" workbookViewId="0">
      <selection activeCell="H36" sqref="H36"/>
    </sheetView>
  </sheetViews>
  <sheetFormatPr defaultRowHeight="12.75" x14ac:dyDescent="0.2"/>
  <cols>
    <col min="1" max="1" width="12" style="76" customWidth="1"/>
    <col min="2" max="2" width="28.85546875" style="76" customWidth="1"/>
    <col min="3" max="3" width="22.5703125" style="76" customWidth="1"/>
    <col min="4" max="4" width="15.28515625" style="76" customWidth="1"/>
    <col min="5" max="257" width="9.140625" style="76"/>
    <col min="258" max="258" width="36.140625" style="76" customWidth="1"/>
    <col min="259" max="259" width="26.5703125" style="76" customWidth="1"/>
    <col min="260" max="260" width="15.28515625" style="76" customWidth="1"/>
    <col min="261" max="513" width="9.140625" style="76"/>
    <col min="514" max="514" width="36.140625" style="76" customWidth="1"/>
    <col min="515" max="515" width="26.5703125" style="76" customWidth="1"/>
    <col min="516" max="516" width="15.28515625" style="76" customWidth="1"/>
    <col min="517" max="769" width="9.140625" style="76"/>
    <col min="770" max="770" width="36.140625" style="76" customWidth="1"/>
    <col min="771" max="771" width="26.5703125" style="76" customWidth="1"/>
    <col min="772" max="772" width="15.28515625" style="76" customWidth="1"/>
    <col min="773" max="1025" width="9.140625" style="76"/>
    <col min="1026" max="1026" width="36.140625" style="76" customWidth="1"/>
    <col min="1027" max="1027" width="26.5703125" style="76" customWidth="1"/>
    <col min="1028" max="1028" width="15.28515625" style="76" customWidth="1"/>
    <col min="1029" max="1281" width="9.140625" style="76"/>
    <col min="1282" max="1282" width="36.140625" style="76" customWidth="1"/>
    <col min="1283" max="1283" width="26.5703125" style="76" customWidth="1"/>
    <col min="1284" max="1284" width="15.28515625" style="76" customWidth="1"/>
    <col min="1285" max="1537" width="9.140625" style="76"/>
    <col min="1538" max="1538" width="36.140625" style="76" customWidth="1"/>
    <col min="1539" max="1539" width="26.5703125" style="76" customWidth="1"/>
    <col min="1540" max="1540" width="15.28515625" style="76" customWidth="1"/>
    <col min="1541" max="1793" width="9.140625" style="76"/>
    <col min="1794" max="1794" width="36.140625" style="76" customWidth="1"/>
    <col min="1795" max="1795" width="26.5703125" style="76" customWidth="1"/>
    <col min="1796" max="1796" width="15.28515625" style="76" customWidth="1"/>
    <col min="1797" max="2049" width="9.140625" style="76"/>
    <col min="2050" max="2050" width="36.140625" style="76" customWidth="1"/>
    <col min="2051" max="2051" width="26.5703125" style="76" customWidth="1"/>
    <col min="2052" max="2052" width="15.28515625" style="76" customWidth="1"/>
    <col min="2053" max="2305" width="9.140625" style="76"/>
    <col min="2306" max="2306" width="36.140625" style="76" customWidth="1"/>
    <col min="2307" max="2307" width="26.5703125" style="76" customWidth="1"/>
    <col min="2308" max="2308" width="15.28515625" style="76" customWidth="1"/>
    <col min="2309" max="2561" width="9.140625" style="76"/>
    <col min="2562" max="2562" width="36.140625" style="76" customWidth="1"/>
    <col min="2563" max="2563" width="26.5703125" style="76" customWidth="1"/>
    <col min="2564" max="2564" width="15.28515625" style="76" customWidth="1"/>
    <col min="2565" max="2817" width="9.140625" style="76"/>
    <col min="2818" max="2818" width="36.140625" style="76" customWidth="1"/>
    <col min="2819" max="2819" width="26.5703125" style="76" customWidth="1"/>
    <col min="2820" max="2820" width="15.28515625" style="76" customWidth="1"/>
    <col min="2821" max="3073" width="9.140625" style="76"/>
    <col min="3074" max="3074" width="36.140625" style="76" customWidth="1"/>
    <col min="3075" max="3075" width="26.5703125" style="76" customWidth="1"/>
    <col min="3076" max="3076" width="15.28515625" style="76" customWidth="1"/>
    <col min="3077" max="3329" width="9.140625" style="76"/>
    <col min="3330" max="3330" width="36.140625" style="76" customWidth="1"/>
    <col min="3331" max="3331" width="26.5703125" style="76" customWidth="1"/>
    <col min="3332" max="3332" width="15.28515625" style="76" customWidth="1"/>
    <col min="3333" max="3585" width="9.140625" style="76"/>
    <col min="3586" max="3586" width="36.140625" style="76" customWidth="1"/>
    <col min="3587" max="3587" width="26.5703125" style="76" customWidth="1"/>
    <col min="3588" max="3588" width="15.28515625" style="76" customWidth="1"/>
    <col min="3589" max="3841" width="9.140625" style="76"/>
    <col min="3842" max="3842" width="36.140625" style="76" customWidth="1"/>
    <col min="3843" max="3843" width="26.5703125" style="76" customWidth="1"/>
    <col min="3844" max="3844" width="15.28515625" style="76" customWidth="1"/>
    <col min="3845" max="4097" width="9.140625" style="76"/>
    <col min="4098" max="4098" width="36.140625" style="76" customWidth="1"/>
    <col min="4099" max="4099" width="26.5703125" style="76" customWidth="1"/>
    <col min="4100" max="4100" width="15.28515625" style="76" customWidth="1"/>
    <col min="4101" max="4353" width="9.140625" style="76"/>
    <col min="4354" max="4354" width="36.140625" style="76" customWidth="1"/>
    <col min="4355" max="4355" width="26.5703125" style="76" customWidth="1"/>
    <col min="4356" max="4356" width="15.28515625" style="76" customWidth="1"/>
    <col min="4357" max="4609" width="9.140625" style="76"/>
    <col min="4610" max="4610" width="36.140625" style="76" customWidth="1"/>
    <col min="4611" max="4611" width="26.5703125" style="76" customWidth="1"/>
    <col min="4612" max="4612" width="15.28515625" style="76" customWidth="1"/>
    <col min="4613" max="4865" width="9.140625" style="76"/>
    <col min="4866" max="4866" width="36.140625" style="76" customWidth="1"/>
    <col min="4867" max="4867" width="26.5703125" style="76" customWidth="1"/>
    <col min="4868" max="4868" width="15.28515625" style="76" customWidth="1"/>
    <col min="4869" max="5121" width="9.140625" style="76"/>
    <col min="5122" max="5122" width="36.140625" style="76" customWidth="1"/>
    <col min="5123" max="5123" width="26.5703125" style="76" customWidth="1"/>
    <col min="5124" max="5124" width="15.28515625" style="76" customWidth="1"/>
    <col min="5125" max="5377" width="9.140625" style="76"/>
    <col min="5378" max="5378" width="36.140625" style="76" customWidth="1"/>
    <col min="5379" max="5379" width="26.5703125" style="76" customWidth="1"/>
    <col min="5380" max="5380" width="15.28515625" style="76" customWidth="1"/>
    <col min="5381" max="5633" width="9.140625" style="76"/>
    <col min="5634" max="5634" width="36.140625" style="76" customWidth="1"/>
    <col min="5635" max="5635" width="26.5703125" style="76" customWidth="1"/>
    <col min="5636" max="5636" width="15.28515625" style="76" customWidth="1"/>
    <col min="5637" max="5889" width="9.140625" style="76"/>
    <col min="5890" max="5890" width="36.140625" style="76" customWidth="1"/>
    <col min="5891" max="5891" width="26.5703125" style="76" customWidth="1"/>
    <col min="5892" max="5892" width="15.28515625" style="76" customWidth="1"/>
    <col min="5893" max="6145" width="9.140625" style="76"/>
    <col min="6146" max="6146" width="36.140625" style="76" customWidth="1"/>
    <col min="6147" max="6147" width="26.5703125" style="76" customWidth="1"/>
    <col min="6148" max="6148" width="15.28515625" style="76" customWidth="1"/>
    <col min="6149" max="6401" width="9.140625" style="76"/>
    <col min="6402" max="6402" width="36.140625" style="76" customWidth="1"/>
    <col min="6403" max="6403" width="26.5703125" style="76" customWidth="1"/>
    <col min="6404" max="6404" width="15.28515625" style="76" customWidth="1"/>
    <col min="6405" max="6657" width="9.140625" style="76"/>
    <col min="6658" max="6658" width="36.140625" style="76" customWidth="1"/>
    <col min="6659" max="6659" width="26.5703125" style="76" customWidth="1"/>
    <col min="6660" max="6660" width="15.28515625" style="76" customWidth="1"/>
    <col min="6661" max="6913" width="9.140625" style="76"/>
    <col min="6914" max="6914" width="36.140625" style="76" customWidth="1"/>
    <col min="6915" max="6915" width="26.5703125" style="76" customWidth="1"/>
    <col min="6916" max="6916" width="15.28515625" style="76" customWidth="1"/>
    <col min="6917" max="7169" width="9.140625" style="76"/>
    <col min="7170" max="7170" width="36.140625" style="76" customWidth="1"/>
    <col min="7171" max="7171" width="26.5703125" style="76" customWidth="1"/>
    <col min="7172" max="7172" width="15.28515625" style="76" customWidth="1"/>
    <col min="7173" max="7425" width="9.140625" style="76"/>
    <col min="7426" max="7426" width="36.140625" style="76" customWidth="1"/>
    <col min="7427" max="7427" width="26.5703125" style="76" customWidth="1"/>
    <col min="7428" max="7428" width="15.28515625" style="76" customWidth="1"/>
    <col min="7429" max="7681" width="9.140625" style="76"/>
    <col min="7682" max="7682" width="36.140625" style="76" customWidth="1"/>
    <col min="7683" max="7683" width="26.5703125" style="76" customWidth="1"/>
    <col min="7684" max="7684" width="15.28515625" style="76" customWidth="1"/>
    <col min="7685" max="7937" width="9.140625" style="76"/>
    <col min="7938" max="7938" width="36.140625" style="76" customWidth="1"/>
    <col min="7939" max="7939" width="26.5703125" style="76" customWidth="1"/>
    <col min="7940" max="7940" width="15.28515625" style="76" customWidth="1"/>
    <col min="7941" max="8193" width="9.140625" style="76"/>
    <col min="8194" max="8194" width="36.140625" style="76" customWidth="1"/>
    <col min="8195" max="8195" width="26.5703125" style="76" customWidth="1"/>
    <col min="8196" max="8196" width="15.28515625" style="76" customWidth="1"/>
    <col min="8197" max="8449" width="9.140625" style="76"/>
    <col min="8450" max="8450" width="36.140625" style="76" customWidth="1"/>
    <col min="8451" max="8451" width="26.5703125" style="76" customWidth="1"/>
    <col min="8452" max="8452" width="15.28515625" style="76" customWidth="1"/>
    <col min="8453" max="8705" width="9.140625" style="76"/>
    <col min="8706" max="8706" width="36.140625" style="76" customWidth="1"/>
    <col min="8707" max="8707" width="26.5703125" style="76" customWidth="1"/>
    <col min="8708" max="8708" width="15.28515625" style="76" customWidth="1"/>
    <col min="8709" max="8961" width="9.140625" style="76"/>
    <col min="8962" max="8962" width="36.140625" style="76" customWidth="1"/>
    <col min="8963" max="8963" width="26.5703125" style="76" customWidth="1"/>
    <col min="8964" max="8964" width="15.28515625" style="76" customWidth="1"/>
    <col min="8965" max="9217" width="9.140625" style="76"/>
    <col min="9218" max="9218" width="36.140625" style="76" customWidth="1"/>
    <col min="9219" max="9219" width="26.5703125" style="76" customWidth="1"/>
    <col min="9220" max="9220" width="15.28515625" style="76" customWidth="1"/>
    <col min="9221" max="9473" width="9.140625" style="76"/>
    <col min="9474" max="9474" width="36.140625" style="76" customWidth="1"/>
    <col min="9475" max="9475" width="26.5703125" style="76" customWidth="1"/>
    <col min="9476" max="9476" width="15.28515625" style="76" customWidth="1"/>
    <col min="9477" max="9729" width="9.140625" style="76"/>
    <col min="9730" max="9730" width="36.140625" style="76" customWidth="1"/>
    <col min="9731" max="9731" width="26.5703125" style="76" customWidth="1"/>
    <col min="9732" max="9732" width="15.28515625" style="76" customWidth="1"/>
    <col min="9733" max="9985" width="9.140625" style="76"/>
    <col min="9986" max="9986" width="36.140625" style="76" customWidth="1"/>
    <col min="9987" max="9987" width="26.5703125" style="76" customWidth="1"/>
    <col min="9988" max="9988" width="15.28515625" style="76" customWidth="1"/>
    <col min="9989" max="10241" width="9.140625" style="76"/>
    <col min="10242" max="10242" width="36.140625" style="76" customWidth="1"/>
    <col min="10243" max="10243" width="26.5703125" style="76" customWidth="1"/>
    <col min="10244" max="10244" width="15.28515625" style="76" customWidth="1"/>
    <col min="10245" max="10497" width="9.140625" style="76"/>
    <col min="10498" max="10498" width="36.140625" style="76" customWidth="1"/>
    <col min="10499" max="10499" width="26.5703125" style="76" customWidth="1"/>
    <col min="10500" max="10500" width="15.28515625" style="76" customWidth="1"/>
    <col min="10501" max="10753" width="9.140625" style="76"/>
    <col min="10754" max="10754" width="36.140625" style="76" customWidth="1"/>
    <col min="10755" max="10755" width="26.5703125" style="76" customWidth="1"/>
    <col min="10756" max="10756" width="15.28515625" style="76" customWidth="1"/>
    <col min="10757" max="11009" width="9.140625" style="76"/>
    <col min="11010" max="11010" width="36.140625" style="76" customWidth="1"/>
    <col min="11011" max="11011" width="26.5703125" style="76" customWidth="1"/>
    <col min="11012" max="11012" width="15.28515625" style="76" customWidth="1"/>
    <col min="11013" max="11265" width="9.140625" style="76"/>
    <col min="11266" max="11266" width="36.140625" style="76" customWidth="1"/>
    <col min="11267" max="11267" width="26.5703125" style="76" customWidth="1"/>
    <col min="11268" max="11268" width="15.28515625" style="76" customWidth="1"/>
    <col min="11269" max="11521" width="9.140625" style="76"/>
    <col min="11522" max="11522" width="36.140625" style="76" customWidth="1"/>
    <col min="11523" max="11523" width="26.5703125" style="76" customWidth="1"/>
    <col min="11524" max="11524" width="15.28515625" style="76" customWidth="1"/>
    <col min="11525" max="11777" width="9.140625" style="76"/>
    <col min="11778" max="11778" width="36.140625" style="76" customWidth="1"/>
    <col min="11779" max="11779" width="26.5703125" style="76" customWidth="1"/>
    <col min="11780" max="11780" width="15.28515625" style="76" customWidth="1"/>
    <col min="11781" max="12033" width="9.140625" style="76"/>
    <col min="12034" max="12034" width="36.140625" style="76" customWidth="1"/>
    <col min="12035" max="12035" width="26.5703125" style="76" customWidth="1"/>
    <col min="12036" max="12036" width="15.28515625" style="76" customWidth="1"/>
    <col min="12037" max="12289" width="9.140625" style="76"/>
    <col min="12290" max="12290" width="36.140625" style="76" customWidth="1"/>
    <col min="12291" max="12291" width="26.5703125" style="76" customWidth="1"/>
    <col min="12292" max="12292" width="15.28515625" style="76" customWidth="1"/>
    <col min="12293" max="12545" width="9.140625" style="76"/>
    <col min="12546" max="12546" width="36.140625" style="76" customWidth="1"/>
    <col min="12547" max="12547" width="26.5703125" style="76" customWidth="1"/>
    <col min="12548" max="12548" width="15.28515625" style="76" customWidth="1"/>
    <col min="12549" max="12801" width="9.140625" style="76"/>
    <col min="12802" max="12802" width="36.140625" style="76" customWidth="1"/>
    <col min="12803" max="12803" width="26.5703125" style="76" customWidth="1"/>
    <col min="12804" max="12804" width="15.28515625" style="76" customWidth="1"/>
    <col min="12805" max="13057" width="9.140625" style="76"/>
    <col min="13058" max="13058" width="36.140625" style="76" customWidth="1"/>
    <col min="13059" max="13059" width="26.5703125" style="76" customWidth="1"/>
    <col min="13060" max="13060" width="15.28515625" style="76" customWidth="1"/>
    <col min="13061" max="13313" width="9.140625" style="76"/>
    <col min="13314" max="13314" width="36.140625" style="76" customWidth="1"/>
    <col min="13315" max="13315" width="26.5703125" style="76" customWidth="1"/>
    <col min="13316" max="13316" width="15.28515625" style="76" customWidth="1"/>
    <col min="13317" max="13569" width="9.140625" style="76"/>
    <col min="13570" max="13570" width="36.140625" style="76" customWidth="1"/>
    <col min="13571" max="13571" width="26.5703125" style="76" customWidth="1"/>
    <col min="13572" max="13572" width="15.28515625" style="76" customWidth="1"/>
    <col min="13573" max="13825" width="9.140625" style="76"/>
    <col min="13826" max="13826" width="36.140625" style="76" customWidth="1"/>
    <col min="13827" max="13827" width="26.5703125" style="76" customWidth="1"/>
    <col min="13828" max="13828" width="15.28515625" style="76" customWidth="1"/>
    <col min="13829" max="14081" width="9.140625" style="76"/>
    <col min="14082" max="14082" width="36.140625" style="76" customWidth="1"/>
    <col min="14083" max="14083" width="26.5703125" style="76" customWidth="1"/>
    <col min="14084" max="14084" width="15.28515625" style="76" customWidth="1"/>
    <col min="14085" max="14337" width="9.140625" style="76"/>
    <col min="14338" max="14338" width="36.140625" style="76" customWidth="1"/>
    <col min="14339" max="14339" width="26.5703125" style="76" customWidth="1"/>
    <col min="14340" max="14340" width="15.28515625" style="76" customWidth="1"/>
    <col min="14341" max="14593" width="9.140625" style="76"/>
    <col min="14594" max="14594" width="36.140625" style="76" customWidth="1"/>
    <col min="14595" max="14595" width="26.5703125" style="76" customWidth="1"/>
    <col min="14596" max="14596" width="15.28515625" style="76" customWidth="1"/>
    <col min="14597" max="14849" width="9.140625" style="76"/>
    <col min="14850" max="14850" width="36.140625" style="76" customWidth="1"/>
    <col min="14851" max="14851" width="26.5703125" style="76" customWidth="1"/>
    <col min="14852" max="14852" width="15.28515625" style="76" customWidth="1"/>
    <col min="14853" max="15105" width="9.140625" style="76"/>
    <col min="15106" max="15106" width="36.140625" style="76" customWidth="1"/>
    <col min="15107" max="15107" width="26.5703125" style="76" customWidth="1"/>
    <col min="15108" max="15108" width="15.28515625" style="76" customWidth="1"/>
    <col min="15109" max="15361" width="9.140625" style="76"/>
    <col min="15362" max="15362" width="36.140625" style="76" customWidth="1"/>
    <col min="15363" max="15363" width="26.5703125" style="76" customWidth="1"/>
    <col min="15364" max="15364" width="15.28515625" style="76" customWidth="1"/>
    <col min="15365" max="15617" width="9.140625" style="76"/>
    <col min="15618" max="15618" width="36.140625" style="76" customWidth="1"/>
    <col min="15619" max="15619" width="26.5703125" style="76" customWidth="1"/>
    <col min="15620" max="15620" width="15.28515625" style="76" customWidth="1"/>
    <col min="15621" max="15873" width="9.140625" style="76"/>
    <col min="15874" max="15874" width="36.140625" style="76" customWidth="1"/>
    <col min="15875" max="15875" width="26.5703125" style="76" customWidth="1"/>
    <col min="15876" max="15876" width="15.28515625" style="76" customWidth="1"/>
    <col min="15877" max="16129" width="9.140625" style="76"/>
    <col min="16130" max="16130" width="36.140625" style="76" customWidth="1"/>
    <col min="16131" max="16131" width="26.5703125" style="76" customWidth="1"/>
    <col min="16132" max="16132" width="15.28515625" style="76" customWidth="1"/>
    <col min="16133" max="16384" width="9.140625" style="76"/>
  </cols>
  <sheetData>
    <row r="1" spans="1:4" ht="19.5" thickBot="1" x14ac:dyDescent="0.25">
      <c r="A1" s="310" t="s">
        <v>213</v>
      </c>
      <c r="B1" s="311"/>
      <c r="C1" s="311"/>
      <c r="D1" s="312"/>
    </row>
    <row r="2" spans="1:4" ht="13.5" thickBot="1" x14ac:dyDescent="0.25">
      <c r="A2" s="313" t="s">
        <v>214</v>
      </c>
      <c r="B2" s="314"/>
      <c r="C2" s="314"/>
      <c r="D2" s="315"/>
    </row>
    <row r="3" spans="1:4" x14ac:dyDescent="0.2">
      <c r="A3" s="316" t="s">
        <v>4</v>
      </c>
      <c r="B3" s="318" t="s">
        <v>1</v>
      </c>
      <c r="C3" s="318" t="s">
        <v>215</v>
      </c>
      <c r="D3" s="320"/>
    </row>
    <row r="4" spans="1:4" ht="13.5" thickBot="1" x14ac:dyDescent="0.25">
      <c r="A4" s="317"/>
      <c r="B4" s="319"/>
      <c r="C4" s="122" t="s">
        <v>216</v>
      </c>
      <c r="D4" s="123" t="s">
        <v>217</v>
      </c>
    </row>
    <row r="5" spans="1:4" x14ac:dyDescent="0.2">
      <c r="A5" s="305" t="s">
        <v>218</v>
      </c>
      <c r="B5" s="306"/>
      <c r="C5" s="306"/>
      <c r="D5" s="307"/>
    </row>
    <row r="6" spans="1:4" x14ac:dyDescent="0.2">
      <c r="A6" s="124" t="s">
        <v>219</v>
      </c>
      <c r="B6" s="125" t="s">
        <v>220</v>
      </c>
      <c r="C6" s="126">
        <v>0</v>
      </c>
      <c r="D6" s="127">
        <v>0</v>
      </c>
    </row>
    <row r="7" spans="1:4" x14ac:dyDescent="0.2">
      <c r="A7" s="124" t="s">
        <v>221</v>
      </c>
      <c r="B7" s="125" t="s">
        <v>222</v>
      </c>
      <c r="C7" s="126">
        <v>1.4999999999999999E-2</v>
      </c>
      <c r="D7" s="127">
        <v>1.4999999999999999E-2</v>
      </c>
    </row>
    <row r="8" spans="1:4" x14ac:dyDescent="0.2">
      <c r="A8" s="124" t="s">
        <v>223</v>
      </c>
      <c r="B8" s="125" t="s">
        <v>224</v>
      </c>
      <c r="C8" s="126">
        <v>0.01</v>
      </c>
      <c r="D8" s="127">
        <v>0.01</v>
      </c>
    </row>
    <row r="9" spans="1:4" x14ac:dyDescent="0.2">
      <c r="A9" s="124" t="s">
        <v>225</v>
      </c>
      <c r="B9" s="125" t="s">
        <v>226</v>
      </c>
      <c r="C9" s="126">
        <v>2E-3</v>
      </c>
      <c r="D9" s="127">
        <v>2E-3</v>
      </c>
    </row>
    <row r="10" spans="1:4" x14ac:dyDescent="0.2">
      <c r="A10" s="124" t="s">
        <v>227</v>
      </c>
      <c r="B10" s="125" t="s">
        <v>228</v>
      </c>
      <c r="C10" s="126">
        <v>6.0000000000000001E-3</v>
      </c>
      <c r="D10" s="127">
        <v>6.0000000000000001E-3</v>
      </c>
    </row>
    <row r="11" spans="1:4" x14ac:dyDescent="0.2">
      <c r="A11" s="124" t="s">
        <v>229</v>
      </c>
      <c r="B11" s="125" t="s">
        <v>230</v>
      </c>
      <c r="C11" s="126">
        <v>2.5000000000000001E-2</v>
      </c>
      <c r="D11" s="127">
        <v>2.5000000000000001E-2</v>
      </c>
    </row>
    <row r="12" spans="1:4" x14ac:dyDescent="0.2">
      <c r="A12" s="124" t="s">
        <v>231</v>
      </c>
      <c r="B12" s="125" t="s">
        <v>232</v>
      </c>
      <c r="C12" s="126">
        <v>0.03</v>
      </c>
      <c r="D12" s="127">
        <v>0.03</v>
      </c>
    </row>
    <row r="13" spans="1:4" x14ac:dyDescent="0.2">
      <c r="A13" s="124" t="s">
        <v>233</v>
      </c>
      <c r="B13" s="125" t="s">
        <v>234</v>
      </c>
      <c r="C13" s="126">
        <v>0.08</v>
      </c>
      <c r="D13" s="127">
        <v>0.08</v>
      </c>
    </row>
    <row r="14" spans="1:4" x14ac:dyDescent="0.2">
      <c r="A14" s="124" t="s">
        <v>235</v>
      </c>
      <c r="B14" s="125" t="s">
        <v>236</v>
      </c>
      <c r="C14" s="126">
        <v>0</v>
      </c>
      <c r="D14" s="127">
        <v>0</v>
      </c>
    </row>
    <row r="15" spans="1:4" x14ac:dyDescent="0.2">
      <c r="A15" s="128" t="s">
        <v>237</v>
      </c>
      <c r="B15" s="129" t="s">
        <v>210</v>
      </c>
      <c r="C15" s="130">
        <f>SUM(C6:C14)</f>
        <v>0.16799999999999998</v>
      </c>
      <c r="D15" s="131">
        <f>SUM(D6:D14)</f>
        <v>0.16799999999999998</v>
      </c>
    </row>
    <row r="16" spans="1:4" x14ac:dyDescent="0.2">
      <c r="A16" s="305" t="s">
        <v>238</v>
      </c>
      <c r="B16" s="306"/>
      <c r="C16" s="306"/>
      <c r="D16" s="307"/>
    </row>
    <row r="17" spans="1:4" x14ac:dyDescent="0.2">
      <c r="A17" s="124" t="s">
        <v>239</v>
      </c>
      <c r="B17" s="125" t="s">
        <v>240</v>
      </c>
      <c r="C17" s="126">
        <v>0.1777</v>
      </c>
      <c r="D17" s="132" t="s">
        <v>241</v>
      </c>
    </row>
    <row r="18" spans="1:4" x14ac:dyDescent="0.2">
      <c r="A18" s="124" t="s">
        <v>242</v>
      </c>
      <c r="B18" s="125" t="s">
        <v>243</v>
      </c>
      <c r="C18" s="126">
        <v>3.6700000000000003E-2</v>
      </c>
      <c r="D18" s="132" t="s">
        <v>241</v>
      </c>
    </row>
    <row r="19" spans="1:4" x14ac:dyDescent="0.2">
      <c r="A19" s="124" t="s">
        <v>244</v>
      </c>
      <c r="B19" s="125" t="s">
        <v>245</v>
      </c>
      <c r="C19" s="126">
        <v>9.1999999999999998E-3</v>
      </c>
      <c r="D19" s="127">
        <v>7.0000000000000001E-3</v>
      </c>
    </row>
    <row r="20" spans="1:4" x14ac:dyDescent="0.2">
      <c r="A20" s="124" t="s">
        <v>246</v>
      </c>
      <c r="B20" s="125" t="s">
        <v>247</v>
      </c>
      <c r="C20" s="126">
        <v>0.1103</v>
      </c>
      <c r="D20" s="127">
        <v>8.3299999999999999E-2</v>
      </c>
    </row>
    <row r="21" spans="1:4" x14ac:dyDescent="0.2">
      <c r="A21" s="124" t="s">
        <v>248</v>
      </c>
      <c r="B21" s="125" t="s">
        <v>249</v>
      </c>
      <c r="C21" s="126">
        <v>6.9999999999999999E-4</v>
      </c>
      <c r="D21" s="127">
        <v>5.0000000000000001E-4</v>
      </c>
    </row>
    <row r="22" spans="1:4" x14ac:dyDescent="0.2">
      <c r="A22" s="124" t="s">
        <v>250</v>
      </c>
      <c r="B22" s="125" t="s">
        <v>251</v>
      </c>
      <c r="C22" s="126">
        <v>7.4000000000000003E-3</v>
      </c>
      <c r="D22" s="127">
        <v>5.5999999999999999E-3</v>
      </c>
    </row>
    <row r="23" spans="1:4" x14ac:dyDescent="0.2">
      <c r="A23" s="124" t="s">
        <v>252</v>
      </c>
      <c r="B23" s="125" t="s">
        <v>253</v>
      </c>
      <c r="C23" s="126">
        <v>1.0999999999999999E-2</v>
      </c>
      <c r="D23" s="132" t="s">
        <v>241</v>
      </c>
    </row>
    <row r="24" spans="1:4" x14ac:dyDescent="0.2">
      <c r="A24" s="124" t="s">
        <v>254</v>
      </c>
      <c r="B24" s="125" t="s">
        <v>255</v>
      </c>
      <c r="C24" s="126">
        <v>1.1000000000000001E-3</v>
      </c>
      <c r="D24" s="127">
        <v>8.0000000000000004E-4</v>
      </c>
    </row>
    <row r="25" spans="1:4" x14ac:dyDescent="0.2">
      <c r="A25" s="124" t="s">
        <v>256</v>
      </c>
      <c r="B25" s="125" t="s">
        <v>257</v>
      </c>
      <c r="C25" s="126">
        <v>0.13200000000000001</v>
      </c>
      <c r="D25" s="127">
        <v>9.9699999999999997E-2</v>
      </c>
    </row>
    <row r="26" spans="1:4" x14ac:dyDescent="0.2">
      <c r="A26" s="124" t="s">
        <v>258</v>
      </c>
      <c r="B26" s="125" t="s">
        <v>259</v>
      </c>
      <c r="C26" s="126">
        <v>2.9999999999999997E-4</v>
      </c>
      <c r="D26" s="127">
        <v>2.0000000000000001E-4</v>
      </c>
    </row>
    <row r="27" spans="1:4" x14ac:dyDescent="0.2">
      <c r="A27" s="128" t="s">
        <v>260</v>
      </c>
      <c r="B27" s="129" t="s">
        <v>210</v>
      </c>
      <c r="C27" s="130">
        <f>SUM(C17:C26)</f>
        <v>0.48640000000000005</v>
      </c>
      <c r="D27" s="131">
        <f>D19+D20+D21+D22+D24+D25+D26</f>
        <v>0.1971</v>
      </c>
    </row>
    <row r="28" spans="1:4" x14ac:dyDescent="0.2">
      <c r="A28" s="305" t="s">
        <v>261</v>
      </c>
      <c r="B28" s="306"/>
      <c r="C28" s="306"/>
      <c r="D28" s="307"/>
    </row>
    <row r="29" spans="1:4" x14ac:dyDescent="0.2">
      <c r="A29" s="124" t="s">
        <v>262</v>
      </c>
      <c r="B29" s="125" t="s">
        <v>263</v>
      </c>
      <c r="C29" s="126">
        <v>7.9399999999999998E-2</v>
      </c>
      <c r="D29" s="127">
        <v>0.06</v>
      </c>
    </row>
    <row r="30" spans="1:4" x14ac:dyDescent="0.2">
      <c r="A30" s="124" t="s">
        <v>264</v>
      </c>
      <c r="B30" s="125" t="s">
        <v>265</v>
      </c>
      <c r="C30" s="126">
        <v>1.9E-3</v>
      </c>
      <c r="D30" s="127">
        <v>1.4E-3</v>
      </c>
    </row>
    <row r="31" spans="1:4" x14ac:dyDescent="0.2">
      <c r="A31" s="124" t="s">
        <v>266</v>
      </c>
      <c r="B31" s="125" t="s">
        <v>267</v>
      </c>
      <c r="C31" s="126">
        <v>8.8999999999999999E-3</v>
      </c>
      <c r="D31" s="127">
        <v>6.7000000000000002E-3</v>
      </c>
    </row>
    <row r="32" spans="1:4" x14ac:dyDescent="0.2">
      <c r="A32" s="124" t="s">
        <v>268</v>
      </c>
      <c r="B32" s="125" t="s">
        <v>269</v>
      </c>
      <c r="C32" s="126">
        <v>4.8300000000000003E-2</v>
      </c>
      <c r="D32" s="127">
        <v>3.6499999999999998E-2</v>
      </c>
    </row>
    <row r="33" spans="1:4" x14ac:dyDescent="0.2">
      <c r="A33" s="124" t="s">
        <v>270</v>
      </c>
      <c r="B33" s="125" t="s">
        <v>271</v>
      </c>
      <c r="C33" s="126">
        <v>6.7000000000000002E-3</v>
      </c>
      <c r="D33" s="127">
        <v>5.0000000000000001E-3</v>
      </c>
    </row>
    <row r="34" spans="1:4" ht="12.75" customHeight="1" x14ac:dyDescent="0.2">
      <c r="A34" s="128" t="s">
        <v>272</v>
      </c>
      <c r="B34" s="129" t="s">
        <v>210</v>
      </c>
      <c r="C34" s="130">
        <f>SUM(C29:C33)</f>
        <v>0.14520000000000002</v>
      </c>
      <c r="D34" s="131">
        <f>SUM(D29:D33)</f>
        <v>0.1096</v>
      </c>
    </row>
    <row r="35" spans="1:4" x14ac:dyDescent="0.2">
      <c r="A35" s="305" t="s">
        <v>273</v>
      </c>
      <c r="B35" s="306"/>
      <c r="C35" s="306"/>
      <c r="D35" s="307"/>
    </row>
    <row r="36" spans="1:4" x14ac:dyDescent="0.2">
      <c r="A36" s="124" t="s">
        <v>274</v>
      </c>
      <c r="B36" s="125" t="s">
        <v>275</v>
      </c>
      <c r="C36" s="126">
        <v>8.1699999999999995E-2</v>
      </c>
      <c r="D36" s="127">
        <v>3.3099999999999997E-2</v>
      </c>
    </row>
    <row r="37" spans="1:4" ht="36" x14ac:dyDescent="0.2">
      <c r="A37" s="124" t="s">
        <v>276</v>
      </c>
      <c r="B37" s="125" t="s">
        <v>277</v>
      </c>
      <c r="C37" s="126">
        <v>6.7000000000000002E-3</v>
      </c>
      <c r="D37" s="127">
        <v>5.0000000000000001E-3</v>
      </c>
    </row>
    <row r="38" spans="1:4" x14ac:dyDescent="0.2">
      <c r="A38" s="128" t="s">
        <v>278</v>
      </c>
      <c r="B38" s="129" t="s">
        <v>210</v>
      </c>
      <c r="C38" s="130">
        <f>SUM(C36:C37)</f>
        <v>8.8399999999999992E-2</v>
      </c>
      <c r="D38" s="131">
        <f>SUM(D36:D37)</f>
        <v>3.8099999999999995E-2</v>
      </c>
    </row>
    <row r="39" spans="1:4" ht="13.5" thickBot="1" x14ac:dyDescent="0.25">
      <c r="A39" s="308" t="s">
        <v>279</v>
      </c>
      <c r="B39" s="309"/>
      <c r="C39" s="133">
        <f>C15+C27+C34+C38</f>
        <v>0.88800000000000012</v>
      </c>
      <c r="D39" s="134">
        <f>D15+D27+D34+D38</f>
        <v>0.51280000000000003</v>
      </c>
    </row>
    <row r="40" spans="1:4" ht="15" x14ac:dyDescent="0.25">
      <c r="A40" s="135"/>
      <c r="B40" s="135"/>
      <c r="C40" s="135"/>
      <c r="D40" s="135"/>
    </row>
    <row r="41" spans="1:4" ht="15" x14ac:dyDescent="0.25">
      <c r="A41" s="135"/>
      <c r="B41" s="135"/>
      <c r="C41" s="135"/>
      <c r="D41" s="135"/>
    </row>
    <row r="42" spans="1:4" ht="15" x14ac:dyDescent="0.25">
      <c r="A42" s="135"/>
      <c r="B42" s="135"/>
      <c r="C42" s="135"/>
      <c r="D42" s="135"/>
    </row>
    <row r="43" spans="1:4" ht="15" x14ac:dyDescent="0.25">
      <c r="A43" s="135"/>
      <c r="B43" s="135"/>
      <c r="C43" s="135"/>
      <c r="D43" s="135"/>
    </row>
  </sheetData>
  <mergeCells count="10">
    <mergeCell ref="A16:D16"/>
    <mergeCell ref="A28:D28"/>
    <mergeCell ref="A35:D35"/>
    <mergeCell ref="A39:B39"/>
    <mergeCell ref="A1:D1"/>
    <mergeCell ref="A2:D2"/>
    <mergeCell ref="A3:A4"/>
    <mergeCell ref="B3:B4"/>
    <mergeCell ref="C3:D3"/>
    <mergeCell ref="A5:D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1"/>
  <sheetViews>
    <sheetView showOutlineSymbols="0" view="pageBreakPreview" zoomScale="82" zoomScaleNormal="100" zoomScaleSheetLayoutView="82" workbookViewId="0">
      <selection activeCell="D20" sqref="D20"/>
    </sheetView>
  </sheetViews>
  <sheetFormatPr defaultRowHeight="14.25" x14ac:dyDescent="0.2"/>
  <cols>
    <col min="1" max="1" width="5.7109375" style="172" bestFit="1" customWidth="1"/>
    <col min="2" max="2" width="9.140625" style="172" bestFit="1" customWidth="1"/>
    <col min="3" max="3" width="7.42578125" style="172" bestFit="1" customWidth="1"/>
    <col min="4" max="4" width="68.5703125" style="172" bestFit="1" customWidth="1"/>
    <col min="5" max="5" width="6.140625" style="172" bestFit="1" customWidth="1"/>
    <col min="6" max="6" width="8.28515625" style="172" bestFit="1" customWidth="1"/>
    <col min="7" max="7" width="10.85546875" style="172" bestFit="1" customWidth="1"/>
    <col min="8" max="8" width="8.7109375" style="172" bestFit="1" customWidth="1"/>
    <col min="9" max="9" width="13.7109375" style="172" bestFit="1" customWidth="1"/>
    <col min="10" max="16384" width="9.140625" style="172"/>
  </cols>
  <sheetData>
    <row r="1" spans="1:8" ht="15" x14ac:dyDescent="0.25">
      <c r="A1" s="321" t="s">
        <v>419</v>
      </c>
      <c r="B1" s="321"/>
      <c r="C1" s="321"/>
      <c r="D1" s="321"/>
      <c r="E1" s="321"/>
      <c r="F1" s="321"/>
      <c r="G1" s="321"/>
      <c r="H1" s="321"/>
    </row>
    <row r="2" spans="1:8" ht="15" x14ac:dyDescent="0.2">
      <c r="A2" s="173" t="s">
        <v>410</v>
      </c>
      <c r="B2" s="174" t="s">
        <v>420</v>
      </c>
      <c r="C2" s="173" t="s">
        <v>421</v>
      </c>
      <c r="D2" s="173" t="s">
        <v>422</v>
      </c>
      <c r="E2" s="175" t="s">
        <v>25</v>
      </c>
      <c r="F2" s="174" t="s">
        <v>411</v>
      </c>
      <c r="G2" s="174" t="s">
        <v>423</v>
      </c>
      <c r="H2" s="174" t="s">
        <v>210</v>
      </c>
    </row>
    <row r="3" spans="1:8" x14ac:dyDescent="0.2">
      <c r="A3" s="176" t="s">
        <v>554</v>
      </c>
      <c r="B3" s="279" t="s">
        <v>555</v>
      </c>
      <c r="C3" s="176" t="s">
        <v>424</v>
      </c>
      <c r="D3" s="176" t="s">
        <v>206</v>
      </c>
      <c r="E3" s="178" t="s">
        <v>27</v>
      </c>
      <c r="F3" s="177">
        <v>1</v>
      </c>
      <c r="G3" s="177" t="s">
        <v>556</v>
      </c>
      <c r="H3" s="177" t="s">
        <v>556</v>
      </c>
    </row>
    <row r="4" spans="1:8" x14ac:dyDescent="0.2">
      <c r="A4" s="179"/>
      <c r="B4" s="180" t="s">
        <v>432</v>
      </c>
      <c r="C4" s="179" t="s">
        <v>425</v>
      </c>
      <c r="D4" s="179" t="s">
        <v>433</v>
      </c>
      <c r="E4" s="181" t="s">
        <v>426</v>
      </c>
      <c r="F4" s="180" t="s">
        <v>493</v>
      </c>
      <c r="G4" s="180" t="s">
        <v>434</v>
      </c>
      <c r="H4" s="182">
        <v>2.5099999999999998</v>
      </c>
    </row>
    <row r="5" spans="1:8" x14ac:dyDescent="0.2">
      <c r="A5" s="179"/>
      <c r="B5" s="180" t="s">
        <v>428</v>
      </c>
      <c r="C5" s="179" t="s">
        <v>425</v>
      </c>
      <c r="D5" s="179" t="s">
        <v>429</v>
      </c>
      <c r="E5" s="181" t="s">
        <v>426</v>
      </c>
      <c r="F5" s="180" t="s">
        <v>493</v>
      </c>
      <c r="G5" s="180" t="s">
        <v>430</v>
      </c>
      <c r="H5" s="182">
        <v>1.96</v>
      </c>
    </row>
    <row r="6" spans="1:8" x14ac:dyDescent="0.2">
      <c r="A6" s="183"/>
      <c r="B6" s="184" t="s">
        <v>557</v>
      </c>
      <c r="C6" s="183" t="s">
        <v>424</v>
      </c>
      <c r="D6" s="183" t="s">
        <v>206</v>
      </c>
      <c r="E6" s="185" t="s">
        <v>27</v>
      </c>
      <c r="F6" s="184" t="s">
        <v>558</v>
      </c>
      <c r="G6" s="184" t="s">
        <v>559</v>
      </c>
      <c r="H6" s="186">
        <v>4.6399999999999997</v>
      </c>
    </row>
    <row r="7" spans="1:8" ht="15" x14ac:dyDescent="0.2">
      <c r="A7" s="264" t="s">
        <v>410</v>
      </c>
      <c r="B7" s="265" t="s">
        <v>420</v>
      </c>
      <c r="C7" s="264" t="s">
        <v>421</v>
      </c>
      <c r="D7" s="264" t="s">
        <v>422</v>
      </c>
      <c r="E7" s="266" t="s">
        <v>25</v>
      </c>
      <c r="F7" s="265" t="s">
        <v>411</v>
      </c>
      <c r="G7" s="265" t="s">
        <v>423</v>
      </c>
      <c r="H7" s="265" t="s">
        <v>210</v>
      </c>
    </row>
    <row r="8" spans="1:8" ht="22.5" x14ac:dyDescent="0.2">
      <c r="A8" s="237" t="s">
        <v>1227</v>
      </c>
      <c r="B8" s="280" t="s">
        <v>570</v>
      </c>
      <c r="C8" s="237" t="s">
        <v>424</v>
      </c>
      <c r="D8" s="237" t="s">
        <v>172</v>
      </c>
      <c r="E8" s="239" t="s">
        <v>24</v>
      </c>
      <c r="F8" s="238">
        <v>1</v>
      </c>
      <c r="G8" s="238" t="s">
        <v>571</v>
      </c>
      <c r="H8" s="238" t="s">
        <v>571</v>
      </c>
    </row>
    <row r="9" spans="1:8" x14ac:dyDescent="0.2">
      <c r="A9" s="240"/>
      <c r="B9" s="241" t="s">
        <v>432</v>
      </c>
      <c r="C9" s="240" t="s">
        <v>425</v>
      </c>
      <c r="D9" s="240" t="s">
        <v>433</v>
      </c>
      <c r="E9" s="242" t="s">
        <v>426</v>
      </c>
      <c r="F9" s="241" t="s">
        <v>435</v>
      </c>
      <c r="G9" s="241" t="s">
        <v>434</v>
      </c>
      <c r="H9" s="243">
        <v>5.39</v>
      </c>
    </row>
    <row r="10" spans="1:8" x14ac:dyDescent="0.2">
      <c r="A10" s="240"/>
      <c r="B10" s="241" t="s">
        <v>428</v>
      </c>
      <c r="C10" s="240" t="s">
        <v>425</v>
      </c>
      <c r="D10" s="240" t="s">
        <v>429</v>
      </c>
      <c r="E10" s="242" t="s">
        <v>426</v>
      </c>
      <c r="F10" s="241" t="s">
        <v>435</v>
      </c>
      <c r="G10" s="241" t="s">
        <v>430</v>
      </c>
      <c r="H10" s="243">
        <v>4.21</v>
      </c>
    </row>
    <row r="11" spans="1:8" x14ac:dyDescent="0.2">
      <c r="A11" s="244"/>
      <c r="B11" s="245" t="s">
        <v>572</v>
      </c>
      <c r="C11" s="244" t="s">
        <v>424</v>
      </c>
      <c r="D11" s="244" t="s">
        <v>573</v>
      </c>
      <c r="E11" s="246" t="s">
        <v>24</v>
      </c>
      <c r="F11" s="245" t="s">
        <v>431</v>
      </c>
      <c r="G11" s="245" t="s">
        <v>574</v>
      </c>
      <c r="H11" s="247">
        <v>64.37</v>
      </c>
    </row>
  </sheetData>
  <mergeCells count="1">
    <mergeCell ref="A1:H1"/>
  </mergeCells>
  <pageMargins left="0.5" right="0.5" top="1" bottom="1" header="0.5" footer="0.5"/>
  <pageSetup paperSize="8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333"/>
  <sheetViews>
    <sheetView view="pageBreakPreview" topLeftCell="A319" zoomScale="60" zoomScaleNormal="100" workbookViewId="0">
      <selection activeCell="B169" sqref="B169:B171"/>
    </sheetView>
  </sheetViews>
  <sheetFormatPr defaultRowHeight="15" x14ac:dyDescent="0.25"/>
  <cols>
    <col min="1" max="1" width="5.140625" style="201" bestFit="1" customWidth="1"/>
    <col min="2" max="2" width="29.28515625" style="215" customWidth="1"/>
    <col min="3" max="3" width="45.5703125" style="235" bestFit="1" customWidth="1"/>
    <col min="4" max="4" width="20.5703125" style="236" bestFit="1" customWidth="1"/>
    <col min="5" max="5" width="13.28515625" style="236" bestFit="1" customWidth="1"/>
    <col min="6" max="6" width="10.140625" style="236" bestFit="1" customWidth="1"/>
    <col min="7" max="7" width="9.28515625" style="236" bestFit="1" customWidth="1"/>
    <col min="8" max="8" width="9.140625" style="236"/>
    <col min="9" max="9" width="10.5703125" style="236" bestFit="1" customWidth="1"/>
    <col min="10" max="10" width="17.28515625" style="236" bestFit="1" customWidth="1"/>
    <col min="11" max="16384" width="9.140625" style="201"/>
  </cols>
  <sheetData>
    <row r="1" spans="1:10" x14ac:dyDescent="0.25">
      <c r="A1" s="322">
        <v>179</v>
      </c>
      <c r="B1" s="323" t="s">
        <v>441</v>
      </c>
      <c r="C1" s="216" t="s">
        <v>593</v>
      </c>
      <c r="D1" s="217" t="s">
        <v>594</v>
      </c>
      <c r="E1" s="216">
        <v>36644374</v>
      </c>
      <c r="F1" s="216" t="s">
        <v>595</v>
      </c>
      <c r="G1" s="200">
        <v>42795</v>
      </c>
      <c r="H1" s="218" t="s">
        <v>596</v>
      </c>
      <c r="I1" s="202">
        <v>8.0399999999999991</v>
      </c>
      <c r="J1" s="324">
        <v>4.88</v>
      </c>
    </row>
    <row r="2" spans="1:10" x14ac:dyDescent="0.25">
      <c r="A2" s="322"/>
      <c r="B2" s="323"/>
      <c r="C2" s="216" t="s">
        <v>597</v>
      </c>
      <c r="D2" s="217" t="s">
        <v>598</v>
      </c>
      <c r="E2" s="216">
        <v>36344700</v>
      </c>
      <c r="F2" s="216" t="s">
        <v>599</v>
      </c>
      <c r="G2" s="200">
        <v>42795</v>
      </c>
      <c r="H2" s="218" t="s">
        <v>596</v>
      </c>
      <c r="I2" s="202">
        <v>4.42</v>
      </c>
      <c r="J2" s="324"/>
    </row>
    <row r="3" spans="1:10" x14ac:dyDescent="0.25">
      <c r="A3" s="322"/>
      <c r="B3" s="323"/>
      <c r="C3" s="216" t="s">
        <v>600</v>
      </c>
      <c r="D3" s="217" t="s">
        <v>601</v>
      </c>
      <c r="E3" s="216">
        <v>36461605</v>
      </c>
      <c r="F3" s="216" t="s">
        <v>602</v>
      </c>
      <c r="G3" s="200">
        <v>42795</v>
      </c>
      <c r="H3" s="218" t="s">
        <v>596</v>
      </c>
      <c r="I3" s="202">
        <v>4.88</v>
      </c>
      <c r="J3" s="324"/>
    </row>
    <row r="4" spans="1:10" x14ac:dyDescent="0.25">
      <c r="A4" s="322">
        <v>232</v>
      </c>
      <c r="B4" s="325" t="s">
        <v>461</v>
      </c>
      <c r="C4" s="216" t="s">
        <v>603</v>
      </c>
      <c r="D4" s="219" t="s">
        <v>604</v>
      </c>
      <c r="E4" s="216" t="s">
        <v>605</v>
      </c>
      <c r="F4" s="216" t="s">
        <v>606</v>
      </c>
      <c r="G4" s="200">
        <v>42856</v>
      </c>
      <c r="H4" s="220" t="s">
        <v>442</v>
      </c>
      <c r="I4" s="221">
        <v>45.194375000000001</v>
      </c>
      <c r="J4" s="324">
        <v>28.0625</v>
      </c>
    </row>
    <row r="5" spans="1:10" x14ac:dyDescent="0.25">
      <c r="A5" s="322"/>
      <c r="B5" s="325"/>
      <c r="C5" s="216" t="s">
        <v>607</v>
      </c>
      <c r="D5" s="219" t="s">
        <v>608</v>
      </c>
      <c r="E5" s="216" t="s">
        <v>609</v>
      </c>
      <c r="F5" s="216" t="s">
        <v>610</v>
      </c>
      <c r="G5" s="200">
        <v>42856</v>
      </c>
      <c r="H5" s="220" t="s">
        <v>442</v>
      </c>
      <c r="I5" s="221">
        <v>23.548749999999998</v>
      </c>
      <c r="J5" s="324"/>
    </row>
    <row r="6" spans="1:10" x14ac:dyDescent="0.25">
      <c r="A6" s="322"/>
      <c r="B6" s="325"/>
      <c r="C6" s="216" t="s">
        <v>611</v>
      </c>
      <c r="D6" s="219" t="s">
        <v>612</v>
      </c>
      <c r="E6" s="216" t="s">
        <v>613</v>
      </c>
      <c r="F6" s="216" t="s">
        <v>614</v>
      </c>
      <c r="G6" s="200">
        <v>42856</v>
      </c>
      <c r="H6" s="220" t="s">
        <v>442</v>
      </c>
      <c r="I6" s="221">
        <v>28.0625</v>
      </c>
      <c r="J6" s="324"/>
    </row>
    <row r="7" spans="1:10" x14ac:dyDescent="0.25">
      <c r="A7" s="322">
        <v>157</v>
      </c>
      <c r="B7" s="323" t="s">
        <v>453</v>
      </c>
      <c r="C7" s="188" t="s">
        <v>615</v>
      </c>
      <c r="D7" s="187"/>
      <c r="E7" s="188" t="s">
        <v>616</v>
      </c>
      <c r="F7" s="188" t="s">
        <v>617</v>
      </c>
      <c r="G7" s="189">
        <v>42826</v>
      </c>
      <c r="H7" s="218" t="s">
        <v>25</v>
      </c>
      <c r="I7" s="202">
        <v>2310</v>
      </c>
      <c r="J7" s="324">
        <v>2310</v>
      </c>
    </row>
    <row r="8" spans="1:10" x14ac:dyDescent="0.25">
      <c r="A8" s="322"/>
      <c r="B8" s="323"/>
      <c r="C8" s="188" t="s">
        <v>618</v>
      </c>
      <c r="D8" s="187" t="s">
        <v>619</v>
      </c>
      <c r="E8" s="188" t="s">
        <v>620</v>
      </c>
      <c r="F8" s="188" t="s">
        <v>621</v>
      </c>
      <c r="G8" s="189">
        <v>42826</v>
      </c>
      <c r="H8" s="218" t="s">
        <v>25</v>
      </c>
      <c r="I8" s="202">
        <v>2650</v>
      </c>
      <c r="J8" s="324"/>
    </row>
    <row r="9" spans="1:10" x14ac:dyDescent="0.25">
      <c r="A9" s="322"/>
      <c r="B9" s="323"/>
      <c r="C9" s="188" t="s">
        <v>622</v>
      </c>
      <c r="D9" s="187" t="s">
        <v>623</v>
      </c>
      <c r="E9" s="188" t="s">
        <v>624</v>
      </c>
      <c r="F9" s="188"/>
      <c r="G9" s="189">
        <v>42826</v>
      </c>
      <c r="H9" s="218" t="s">
        <v>25</v>
      </c>
      <c r="I9" s="202">
        <v>2268</v>
      </c>
      <c r="J9" s="324"/>
    </row>
    <row r="10" spans="1:10" x14ac:dyDescent="0.25">
      <c r="A10" s="322">
        <v>195</v>
      </c>
      <c r="B10" s="323" t="s">
        <v>448</v>
      </c>
      <c r="C10" s="216" t="s">
        <v>625</v>
      </c>
      <c r="D10" s="219"/>
      <c r="E10" s="216" t="s">
        <v>626</v>
      </c>
      <c r="F10" s="216" t="s">
        <v>627</v>
      </c>
      <c r="G10" s="200">
        <v>42754</v>
      </c>
      <c r="H10" s="218" t="s">
        <v>25</v>
      </c>
      <c r="I10" s="221">
        <v>1100</v>
      </c>
      <c r="J10" s="324">
        <v>1100</v>
      </c>
    </row>
    <row r="11" spans="1:10" x14ac:dyDescent="0.25">
      <c r="A11" s="322"/>
      <c r="B11" s="323"/>
      <c r="C11" s="216" t="s">
        <v>628</v>
      </c>
      <c r="D11" s="219"/>
      <c r="E11" s="216" t="s">
        <v>629</v>
      </c>
      <c r="F11" s="216" t="s">
        <v>630</v>
      </c>
      <c r="G11" s="200">
        <v>42736</v>
      </c>
      <c r="H11" s="218" t="s">
        <v>25</v>
      </c>
      <c r="I11" s="221">
        <v>1050</v>
      </c>
      <c r="J11" s="324"/>
    </row>
    <row r="12" spans="1:10" x14ac:dyDescent="0.25">
      <c r="A12" s="322"/>
      <c r="B12" s="323"/>
      <c r="C12" s="216" t="s">
        <v>631</v>
      </c>
      <c r="D12" s="219" t="s">
        <v>632</v>
      </c>
      <c r="E12" s="216">
        <v>36532049</v>
      </c>
      <c r="F12" s="216" t="s">
        <v>633</v>
      </c>
      <c r="G12" s="200">
        <v>42736</v>
      </c>
      <c r="H12" s="218" t="s">
        <v>25</v>
      </c>
      <c r="I12" s="221">
        <v>1100</v>
      </c>
      <c r="J12" s="324"/>
    </row>
    <row r="13" spans="1:10" x14ac:dyDescent="0.25">
      <c r="A13" s="322">
        <v>193</v>
      </c>
      <c r="B13" s="323" t="s">
        <v>451</v>
      </c>
      <c r="C13" s="216" t="s">
        <v>625</v>
      </c>
      <c r="D13" s="219"/>
      <c r="E13" s="216" t="s">
        <v>626</v>
      </c>
      <c r="F13" s="216" t="s">
        <v>627</v>
      </c>
      <c r="G13" s="200">
        <v>42754</v>
      </c>
      <c r="H13" s="218" t="s">
        <v>25</v>
      </c>
      <c r="I13" s="221">
        <v>990</v>
      </c>
      <c r="J13" s="324">
        <v>990</v>
      </c>
    </row>
    <row r="14" spans="1:10" x14ac:dyDescent="0.25">
      <c r="A14" s="322"/>
      <c r="B14" s="323"/>
      <c r="C14" s="216" t="s">
        <v>628</v>
      </c>
      <c r="D14" s="219"/>
      <c r="E14" s="216" t="s">
        <v>629</v>
      </c>
      <c r="F14" s="216" t="s">
        <v>630</v>
      </c>
      <c r="G14" s="200">
        <v>42736</v>
      </c>
      <c r="H14" s="218" t="s">
        <v>25</v>
      </c>
      <c r="I14" s="221">
        <v>990</v>
      </c>
      <c r="J14" s="324"/>
    </row>
    <row r="15" spans="1:10" x14ac:dyDescent="0.25">
      <c r="A15" s="322"/>
      <c r="B15" s="323"/>
      <c r="C15" s="216" t="s">
        <v>631</v>
      </c>
      <c r="D15" s="219" t="s">
        <v>632</v>
      </c>
      <c r="E15" s="216">
        <v>36532049</v>
      </c>
      <c r="F15" s="216" t="s">
        <v>633</v>
      </c>
      <c r="G15" s="200">
        <v>42736</v>
      </c>
      <c r="H15" s="218" t="s">
        <v>25</v>
      </c>
      <c r="I15" s="202">
        <v>1400</v>
      </c>
      <c r="J15" s="324"/>
    </row>
    <row r="16" spans="1:10" x14ac:dyDescent="0.25">
      <c r="A16" s="322">
        <v>194</v>
      </c>
      <c r="B16" s="323" t="s">
        <v>446</v>
      </c>
      <c r="C16" s="216" t="s">
        <v>625</v>
      </c>
      <c r="D16" s="219"/>
      <c r="E16" s="216" t="s">
        <v>626</v>
      </c>
      <c r="F16" s="216" t="s">
        <v>627</v>
      </c>
      <c r="G16" s="200">
        <v>42754</v>
      </c>
      <c r="H16" s="218" t="s">
        <v>25</v>
      </c>
      <c r="I16" s="221">
        <v>1250</v>
      </c>
      <c r="J16" s="324">
        <v>1350</v>
      </c>
    </row>
    <row r="17" spans="1:10" x14ac:dyDescent="0.25">
      <c r="A17" s="322"/>
      <c r="B17" s="323"/>
      <c r="C17" s="216" t="s">
        <v>628</v>
      </c>
      <c r="D17" s="219"/>
      <c r="E17" s="216" t="s">
        <v>629</v>
      </c>
      <c r="F17" s="216" t="s">
        <v>630</v>
      </c>
      <c r="G17" s="200">
        <v>42736</v>
      </c>
      <c r="H17" s="218" t="s">
        <v>25</v>
      </c>
      <c r="I17" s="221">
        <v>1350</v>
      </c>
      <c r="J17" s="324"/>
    </row>
    <row r="18" spans="1:10" x14ac:dyDescent="0.25">
      <c r="A18" s="322"/>
      <c r="B18" s="323"/>
      <c r="C18" s="216" t="s">
        <v>631</v>
      </c>
      <c r="D18" s="219" t="s">
        <v>632</v>
      </c>
      <c r="E18" s="216">
        <v>36532049</v>
      </c>
      <c r="F18" s="216" t="s">
        <v>633</v>
      </c>
      <c r="G18" s="200">
        <v>42736</v>
      </c>
      <c r="H18" s="218" t="s">
        <v>25</v>
      </c>
      <c r="I18" s="221">
        <v>1400</v>
      </c>
      <c r="J18" s="324"/>
    </row>
    <row r="19" spans="1:10" x14ac:dyDescent="0.25">
      <c r="A19" s="322">
        <v>216</v>
      </c>
      <c r="B19" s="323" t="s">
        <v>462</v>
      </c>
      <c r="C19" s="216" t="s">
        <v>634</v>
      </c>
      <c r="D19" s="219" t="s">
        <v>635</v>
      </c>
      <c r="E19" s="216" t="s">
        <v>605</v>
      </c>
      <c r="F19" s="216" t="s">
        <v>636</v>
      </c>
      <c r="G19" s="200">
        <v>42736</v>
      </c>
      <c r="H19" s="222" t="s">
        <v>442</v>
      </c>
      <c r="I19" s="202">
        <v>100.340625</v>
      </c>
      <c r="J19" s="324">
        <v>39.528124999999996</v>
      </c>
    </row>
    <row r="20" spans="1:10" x14ac:dyDescent="0.25">
      <c r="A20" s="322"/>
      <c r="B20" s="323"/>
      <c r="C20" s="216" t="s">
        <v>637</v>
      </c>
      <c r="D20" s="219" t="s">
        <v>638</v>
      </c>
      <c r="E20" s="216">
        <v>36273030</v>
      </c>
      <c r="F20" s="216" t="s">
        <v>639</v>
      </c>
      <c r="G20" s="200">
        <v>42736</v>
      </c>
      <c r="H20" s="222" t="s">
        <v>442</v>
      </c>
      <c r="I20" s="202">
        <v>30.759375000000002</v>
      </c>
      <c r="J20" s="324"/>
    </row>
    <row r="21" spans="1:10" x14ac:dyDescent="0.25">
      <c r="A21" s="322"/>
      <c r="B21" s="323"/>
      <c r="C21" s="216" t="s">
        <v>640</v>
      </c>
      <c r="D21" s="219" t="s">
        <v>608</v>
      </c>
      <c r="E21" s="216">
        <v>36159000</v>
      </c>
      <c r="F21" s="216" t="s">
        <v>641</v>
      </c>
      <c r="G21" s="200">
        <v>42736</v>
      </c>
      <c r="H21" s="222" t="s">
        <v>442</v>
      </c>
      <c r="I21" s="202">
        <v>39.528124999999996</v>
      </c>
      <c r="J21" s="324"/>
    </row>
    <row r="22" spans="1:10" x14ac:dyDescent="0.25">
      <c r="A22" s="322">
        <v>180</v>
      </c>
      <c r="B22" s="323" t="s">
        <v>642</v>
      </c>
      <c r="C22" s="209" t="s">
        <v>643</v>
      </c>
      <c r="D22" s="187" t="s">
        <v>644</v>
      </c>
      <c r="E22" s="188" t="s">
        <v>645</v>
      </c>
      <c r="F22" s="188" t="s">
        <v>646</v>
      </c>
      <c r="G22" s="189">
        <v>42948</v>
      </c>
      <c r="H22" s="192" t="s">
        <v>25</v>
      </c>
      <c r="I22" s="202">
        <v>29.83</v>
      </c>
      <c r="J22" s="324">
        <v>29.83</v>
      </c>
    </row>
    <row r="23" spans="1:10" x14ac:dyDescent="0.25">
      <c r="A23" s="322"/>
      <c r="B23" s="323"/>
      <c r="C23" s="209" t="s">
        <v>647</v>
      </c>
      <c r="D23" s="187" t="s">
        <v>648</v>
      </c>
      <c r="E23" s="216"/>
      <c r="F23" s="188" t="s">
        <v>649</v>
      </c>
      <c r="G23" s="189">
        <v>42948</v>
      </c>
      <c r="H23" s="192" t="s">
        <v>25</v>
      </c>
      <c r="I23" s="202">
        <v>45.9</v>
      </c>
      <c r="J23" s="324"/>
    </row>
    <row r="24" spans="1:10" x14ac:dyDescent="0.25">
      <c r="A24" s="322"/>
      <c r="B24" s="323"/>
      <c r="C24" s="209" t="s">
        <v>650</v>
      </c>
      <c r="D24" s="187" t="s">
        <v>651</v>
      </c>
      <c r="E24" s="216" t="s">
        <v>652</v>
      </c>
      <c r="F24" s="188" t="s">
        <v>653</v>
      </c>
      <c r="G24" s="189">
        <v>42948</v>
      </c>
      <c r="H24" s="192" t="s">
        <v>25</v>
      </c>
      <c r="I24" s="202">
        <v>16.440000000000001</v>
      </c>
      <c r="J24" s="324"/>
    </row>
    <row r="25" spans="1:10" x14ac:dyDescent="0.25">
      <c r="A25" s="322">
        <v>215</v>
      </c>
      <c r="B25" s="323" t="s">
        <v>654</v>
      </c>
      <c r="C25" s="188" t="s">
        <v>634</v>
      </c>
      <c r="D25" s="187" t="s">
        <v>635</v>
      </c>
      <c r="E25" s="188" t="s">
        <v>605</v>
      </c>
      <c r="F25" s="188" t="s">
        <v>636</v>
      </c>
      <c r="G25" s="191">
        <v>42856</v>
      </c>
      <c r="H25" s="192" t="s">
        <v>442</v>
      </c>
      <c r="I25" s="202">
        <v>53.763125000000002</v>
      </c>
      <c r="J25" s="324">
        <v>24.6875</v>
      </c>
    </row>
    <row r="26" spans="1:10" x14ac:dyDescent="0.25">
      <c r="A26" s="322"/>
      <c r="B26" s="323"/>
      <c r="C26" s="188" t="s">
        <v>655</v>
      </c>
      <c r="D26" s="187" t="s">
        <v>656</v>
      </c>
      <c r="E26" s="188">
        <v>36273030</v>
      </c>
      <c r="F26" s="188" t="s">
        <v>657</v>
      </c>
      <c r="G26" s="191">
        <v>42856</v>
      </c>
      <c r="H26" s="192" t="s">
        <v>442</v>
      </c>
      <c r="I26" s="202">
        <v>24.6875</v>
      </c>
      <c r="J26" s="324"/>
    </row>
    <row r="27" spans="1:10" x14ac:dyDescent="0.25">
      <c r="A27" s="322"/>
      <c r="B27" s="323"/>
      <c r="C27" s="188" t="s">
        <v>640</v>
      </c>
      <c r="D27" s="187" t="s">
        <v>608</v>
      </c>
      <c r="E27" s="188">
        <v>36159000</v>
      </c>
      <c r="F27" s="188" t="s">
        <v>641</v>
      </c>
      <c r="G27" s="191">
        <v>42856</v>
      </c>
      <c r="H27" s="192" t="s">
        <v>442</v>
      </c>
      <c r="I27" s="202">
        <v>23.548749999999998</v>
      </c>
      <c r="J27" s="324"/>
    </row>
    <row r="28" spans="1:10" x14ac:dyDescent="0.25">
      <c r="A28" s="322">
        <v>281</v>
      </c>
      <c r="B28" s="323" t="s">
        <v>288</v>
      </c>
      <c r="C28" s="188" t="s">
        <v>658</v>
      </c>
      <c r="D28" s="187"/>
      <c r="E28" s="188" t="s">
        <v>659</v>
      </c>
      <c r="F28" s="188" t="s">
        <v>660</v>
      </c>
      <c r="G28" s="191">
        <v>42826</v>
      </c>
      <c r="H28" s="192" t="s">
        <v>117</v>
      </c>
      <c r="I28" s="202">
        <v>280</v>
      </c>
      <c r="J28" s="324">
        <v>280</v>
      </c>
    </row>
    <row r="29" spans="1:10" x14ac:dyDescent="0.25">
      <c r="A29" s="322"/>
      <c r="B29" s="323"/>
      <c r="C29" s="188" t="s">
        <v>661</v>
      </c>
      <c r="D29" s="187" t="s">
        <v>632</v>
      </c>
      <c r="E29" s="188" t="s">
        <v>662</v>
      </c>
      <c r="F29" s="188"/>
      <c r="G29" s="191">
        <v>42826</v>
      </c>
      <c r="H29" s="192" t="s">
        <v>117</v>
      </c>
      <c r="I29" s="202">
        <v>280</v>
      </c>
      <c r="J29" s="324"/>
    </row>
    <row r="30" spans="1:10" x14ac:dyDescent="0.25">
      <c r="A30" s="322"/>
      <c r="B30" s="323"/>
      <c r="C30" s="188" t="s">
        <v>663</v>
      </c>
      <c r="D30" s="187" t="s">
        <v>623</v>
      </c>
      <c r="E30" s="188" t="s">
        <v>624</v>
      </c>
      <c r="F30" s="188"/>
      <c r="G30" s="191">
        <v>42826</v>
      </c>
      <c r="H30" s="192" t="s">
        <v>117</v>
      </c>
      <c r="I30" s="202">
        <v>390</v>
      </c>
      <c r="J30" s="324"/>
    </row>
    <row r="31" spans="1:10" x14ac:dyDescent="0.25">
      <c r="A31" s="322">
        <v>231</v>
      </c>
      <c r="B31" s="323" t="s">
        <v>439</v>
      </c>
      <c r="C31" s="188" t="s">
        <v>664</v>
      </c>
      <c r="D31" s="187"/>
      <c r="E31" s="188" t="s">
        <v>665</v>
      </c>
      <c r="F31" s="188"/>
      <c r="G31" s="191">
        <v>42795</v>
      </c>
      <c r="H31" s="192" t="s">
        <v>117</v>
      </c>
      <c r="I31" s="202">
        <v>40.68</v>
      </c>
      <c r="J31" s="324">
        <v>41.95</v>
      </c>
    </row>
    <row r="32" spans="1:10" x14ac:dyDescent="0.25">
      <c r="A32" s="322"/>
      <c r="B32" s="323"/>
      <c r="C32" s="188" t="s">
        <v>666</v>
      </c>
      <c r="D32" s="187" t="s">
        <v>667</v>
      </c>
      <c r="E32" s="188" t="s">
        <v>668</v>
      </c>
      <c r="F32" s="188"/>
      <c r="G32" s="191">
        <v>42826</v>
      </c>
      <c r="H32" s="192" t="s">
        <v>117</v>
      </c>
      <c r="I32" s="202">
        <v>42</v>
      </c>
      <c r="J32" s="324"/>
    </row>
    <row r="33" spans="1:10" x14ac:dyDescent="0.25">
      <c r="A33" s="322"/>
      <c r="B33" s="323"/>
      <c r="C33" s="188" t="s">
        <v>669</v>
      </c>
      <c r="D33" s="187"/>
      <c r="E33" s="188" t="s">
        <v>670</v>
      </c>
      <c r="F33" s="188" t="s">
        <v>671</v>
      </c>
      <c r="G33" s="191">
        <v>42856</v>
      </c>
      <c r="H33" s="192" t="s">
        <v>117</v>
      </c>
      <c r="I33" s="202">
        <v>41.95</v>
      </c>
      <c r="J33" s="324"/>
    </row>
    <row r="34" spans="1:10" x14ac:dyDescent="0.25">
      <c r="A34" s="322">
        <v>219</v>
      </c>
      <c r="B34" s="323" t="s">
        <v>592</v>
      </c>
      <c r="C34" s="188" t="s">
        <v>672</v>
      </c>
      <c r="D34" s="187" t="s">
        <v>673</v>
      </c>
      <c r="E34" s="188">
        <v>33141000</v>
      </c>
      <c r="F34" s="188" t="s">
        <v>674</v>
      </c>
      <c r="G34" s="191">
        <v>42802</v>
      </c>
      <c r="H34" s="192" t="s">
        <v>25</v>
      </c>
      <c r="I34" s="202">
        <v>454.61</v>
      </c>
      <c r="J34" s="324">
        <v>496.02</v>
      </c>
    </row>
    <row r="35" spans="1:10" x14ac:dyDescent="0.25">
      <c r="A35" s="322"/>
      <c r="B35" s="323"/>
      <c r="C35" s="188" t="s">
        <v>675</v>
      </c>
      <c r="D35" s="187" t="s">
        <v>676</v>
      </c>
      <c r="E35" s="188">
        <v>36175000</v>
      </c>
      <c r="F35" s="188" t="s">
        <v>677</v>
      </c>
      <c r="G35" s="191">
        <v>42802</v>
      </c>
      <c r="H35" s="192" t="s">
        <v>25</v>
      </c>
      <c r="I35" s="202">
        <v>496.02</v>
      </c>
      <c r="J35" s="324"/>
    </row>
    <row r="36" spans="1:10" x14ac:dyDescent="0.25">
      <c r="A36" s="322"/>
      <c r="B36" s="323"/>
      <c r="C36" s="188" t="s">
        <v>678</v>
      </c>
      <c r="D36" s="187" t="s">
        <v>679</v>
      </c>
      <c r="E36" s="188" t="s">
        <v>680</v>
      </c>
      <c r="F36" s="188" t="s">
        <v>681</v>
      </c>
      <c r="G36" s="191">
        <v>42802</v>
      </c>
      <c r="H36" s="192" t="s">
        <v>25</v>
      </c>
      <c r="I36" s="202">
        <v>498.85</v>
      </c>
      <c r="J36" s="324"/>
    </row>
    <row r="37" spans="1:10" x14ac:dyDescent="0.25">
      <c r="A37" s="322">
        <v>68</v>
      </c>
      <c r="B37" s="323" t="s">
        <v>505</v>
      </c>
      <c r="C37" s="188" t="s">
        <v>682</v>
      </c>
      <c r="D37" s="187" t="s">
        <v>683</v>
      </c>
      <c r="E37" s="188" t="s">
        <v>684</v>
      </c>
      <c r="F37" s="216"/>
      <c r="G37" s="191">
        <v>42767</v>
      </c>
      <c r="H37" s="192" t="s">
        <v>25</v>
      </c>
      <c r="I37" s="223">
        <v>3160</v>
      </c>
      <c r="J37" s="324">
        <v>3160</v>
      </c>
    </row>
    <row r="38" spans="1:10" x14ac:dyDescent="0.25">
      <c r="A38" s="322"/>
      <c r="B38" s="323"/>
      <c r="C38" s="188" t="s">
        <v>685</v>
      </c>
      <c r="D38" s="187" t="s">
        <v>686</v>
      </c>
      <c r="E38" s="188" t="s">
        <v>687</v>
      </c>
      <c r="F38" s="216"/>
      <c r="G38" s="191">
        <v>42767</v>
      </c>
      <c r="H38" s="192" t="s">
        <v>25</v>
      </c>
      <c r="I38" s="223">
        <v>5704</v>
      </c>
      <c r="J38" s="324"/>
    </row>
    <row r="39" spans="1:10" x14ac:dyDescent="0.25">
      <c r="A39" s="322"/>
      <c r="B39" s="323"/>
      <c r="C39" s="188" t="s">
        <v>688</v>
      </c>
      <c r="D39" s="187" t="s">
        <v>689</v>
      </c>
      <c r="E39" s="188" t="s">
        <v>690</v>
      </c>
      <c r="F39" s="216"/>
      <c r="G39" s="191">
        <v>42767</v>
      </c>
      <c r="H39" s="192" t="s">
        <v>25</v>
      </c>
      <c r="I39" s="223">
        <v>2835</v>
      </c>
      <c r="J39" s="324"/>
    </row>
    <row r="40" spans="1:10" x14ac:dyDescent="0.25">
      <c r="A40" s="322">
        <v>229</v>
      </c>
      <c r="B40" s="323" t="s">
        <v>510</v>
      </c>
      <c r="C40" s="188" t="s">
        <v>691</v>
      </c>
      <c r="D40" s="187" t="s">
        <v>692</v>
      </c>
      <c r="E40" s="188">
        <v>30283000</v>
      </c>
      <c r="F40" s="188" t="s">
        <v>693</v>
      </c>
      <c r="G40" s="191">
        <v>42795</v>
      </c>
      <c r="H40" s="192" t="s">
        <v>25</v>
      </c>
      <c r="I40" s="202">
        <v>69.900000000000006</v>
      </c>
      <c r="J40" s="324">
        <v>83.1</v>
      </c>
    </row>
    <row r="41" spans="1:10" x14ac:dyDescent="0.25">
      <c r="A41" s="322"/>
      <c r="B41" s="323"/>
      <c r="C41" s="209" t="s">
        <v>672</v>
      </c>
      <c r="D41" s="187" t="s">
        <v>673</v>
      </c>
      <c r="E41" s="188">
        <v>33141000</v>
      </c>
      <c r="F41" s="188" t="s">
        <v>674</v>
      </c>
      <c r="G41" s="191">
        <v>42795</v>
      </c>
      <c r="H41" s="192" t="s">
        <v>25</v>
      </c>
      <c r="I41" s="202">
        <v>93.94</v>
      </c>
      <c r="J41" s="324"/>
    </row>
    <row r="42" spans="1:10" x14ac:dyDescent="0.25">
      <c r="A42" s="322"/>
      <c r="B42" s="323"/>
      <c r="C42" s="209" t="s">
        <v>675</v>
      </c>
      <c r="D42" s="187" t="s">
        <v>676</v>
      </c>
      <c r="E42" s="188">
        <v>36175000</v>
      </c>
      <c r="F42" s="188" t="s">
        <v>694</v>
      </c>
      <c r="G42" s="191">
        <v>42795</v>
      </c>
      <c r="H42" s="192" t="s">
        <v>25</v>
      </c>
      <c r="I42" s="202">
        <v>83.1</v>
      </c>
      <c r="J42" s="324"/>
    </row>
    <row r="43" spans="1:10" x14ac:dyDescent="0.25">
      <c r="A43" s="322">
        <v>55</v>
      </c>
      <c r="B43" s="323" t="s">
        <v>511</v>
      </c>
      <c r="C43" s="188" t="s">
        <v>695</v>
      </c>
      <c r="D43" s="187" t="s">
        <v>679</v>
      </c>
      <c r="E43" s="188">
        <v>33175000</v>
      </c>
      <c r="F43" s="188" t="s">
        <v>681</v>
      </c>
      <c r="G43" s="191">
        <v>42795</v>
      </c>
      <c r="H43" s="192" t="s">
        <v>25</v>
      </c>
      <c r="I43" s="202">
        <v>395.17</v>
      </c>
      <c r="J43" s="324">
        <v>455.89</v>
      </c>
    </row>
    <row r="44" spans="1:10" x14ac:dyDescent="0.25">
      <c r="A44" s="322"/>
      <c r="B44" s="323"/>
      <c r="C44" s="209" t="s">
        <v>672</v>
      </c>
      <c r="D44" s="187" t="s">
        <v>673</v>
      </c>
      <c r="E44" s="188">
        <v>33141000</v>
      </c>
      <c r="F44" s="188" t="s">
        <v>674</v>
      </c>
      <c r="G44" s="191">
        <v>42795</v>
      </c>
      <c r="H44" s="192" t="s">
        <v>25</v>
      </c>
      <c r="I44" s="202">
        <v>455.89</v>
      </c>
      <c r="J44" s="324"/>
    </row>
    <row r="45" spans="1:10" x14ac:dyDescent="0.25">
      <c r="A45" s="322"/>
      <c r="B45" s="323"/>
      <c r="C45" s="209" t="s">
        <v>675</v>
      </c>
      <c r="D45" s="187" t="s">
        <v>676</v>
      </c>
      <c r="E45" s="188">
        <v>36175000</v>
      </c>
      <c r="F45" s="188" t="s">
        <v>694</v>
      </c>
      <c r="G45" s="191">
        <v>42795</v>
      </c>
      <c r="H45" s="192" t="s">
        <v>25</v>
      </c>
      <c r="I45" s="202">
        <v>488.74</v>
      </c>
      <c r="J45" s="324"/>
    </row>
    <row r="46" spans="1:10" x14ac:dyDescent="0.25">
      <c r="A46" s="322">
        <v>242</v>
      </c>
      <c r="B46" s="323" t="s">
        <v>550</v>
      </c>
      <c r="C46" s="188" t="s">
        <v>696</v>
      </c>
      <c r="D46" s="187" t="s">
        <v>697</v>
      </c>
      <c r="E46" s="188">
        <v>34392016</v>
      </c>
      <c r="F46" s="188" t="s">
        <v>698</v>
      </c>
      <c r="G46" s="191">
        <v>42736</v>
      </c>
      <c r="H46" s="192" t="s">
        <v>25</v>
      </c>
      <c r="I46" s="190">
        <v>2195</v>
      </c>
      <c r="J46" s="324">
        <v>2430.8200000000002</v>
      </c>
    </row>
    <row r="47" spans="1:10" x14ac:dyDescent="0.25">
      <c r="A47" s="322"/>
      <c r="B47" s="323"/>
      <c r="C47" s="188" t="s">
        <v>699</v>
      </c>
      <c r="D47" s="187" t="s">
        <v>700</v>
      </c>
      <c r="E47" s="188">
        <v>36824971</v>
      </c>
      <c r="F47" s="188" t="s">
        <v>701</v>
      </c>
      <c r="G47" s="191">
        <v>42767</v>
      </c>
      <c r="H47" s="192" t="s">
        <v>25</v>
      </c>
      <c r="I47" s="190">
        <v>2493.7600000000002</v>
      </c>
      <c r="J47" s="324"/>
    </row>
    <row r="48" spans="1:10" x14ac:dyDescent="0.25">
      <c r="A48" s="322"/>
      <c r="B48" s="323"/>
      <c r="C48" s="188" t="s">
        <v>702</v>
      </c>
      <c r="D48" s="187" t="s">
        <v>703</v>
      </c>
      <c r="E48" s="188">
        <v>36342266</v>
      </c>
      <c r="F48" s="188" t="s">
        <v>704</v>
      </c>
      <c r="G48" s="191">
        <v>42767</v>
      </c>
      <c r="H48" s="192" t="s">
        <v>25</v>
      </c>
      <c r="I48" s="190">
        <v>2430.8200000000002</v>
      </c>
      <c r="J48" s="324"/>
    </row>
    <row r="49" spans="1:10" x14ac:dyDescent="0.25">
      <c r="A49" s="322">
        <v>70</v>
      </c>
      <c r="B49" s="323" t="s">
        <v>503</v>
      </c>
      <c r="C49" s="188" t="s">
        <v>682</v>
      </c>
      <c r="D49" s="187" t="s">
        <v>683</v>
      </c>
      <c r="E49" s="188" t="s">
        <v>684</v>
      </c>
      <c r="F49" s="188" t="s">
        <v>705</v>
      </c>
      <c r="G49" s="191">
        <v>42767</v>
      </c>
      <c r="H49" s="192" t="s">
        <v>25</v>
      </c>
      <c r="I49" s="202">
        <v>4100</v>
      </c>
      <c r="J49" s="324">
        <v>4100</v>
      </c>
    </row>
    <row r="50" spans="1:10" x14ac:dyDescent="0.25">
      <c r="A50" s="322"/>
      <c r="B50" s="323"/>
      <c r="C50" s="188" t="s">
        <v>685</v>
      </c>
      <c r="D50" s="187" t="s">
        <v>686</v>
      </c>
      <c r="E50" s="188" t="s">
        <v>687</v>
      </c>
      <c r="F50" s="188"/>
      <c r="G50" s="191">
        <v>42767</v>
      </c>
      <c r="H50" s="192" t="s">
        <v>25</v>
      </c>
      <c r="I50" s="202">
        <v>5370</v>
      </c>
      <c r="J50" s="324"/>
    </row>
    <row r="51" spans="1:10" x14ac:dyDescent="0.25">
      <c r="A51" s="322"/>
      <c r="B51" s="323"/>
      <c r="C51" s="188" t="s">
        <v>706</v>
      </c>
      <c r="D51" s="187" t="s">
        <v>707</v>
      </c>
      <c r="E51" s="188" t="s">
        <v>624</v>
      </c>
      <c r="F51" s="188"/>
      <c r="G51" s="191">
        <v>42767</v>
      </c>
      <c r="H51" s="192" t="s">
        <v>25</v>
      </c>
      <c r="I51" s="202">
        <v>3386</v>
      </c>
      <c r="J51" s="324"/>
    </row>
    <row r="52" spans="1:10" x14ac:dyDescent="0.25">
      <c r="A52" s="322">
        <v>230</v>
      </c>
      <c r="B52" s="323" t="s">
        <v>708</v>
      </c>
      <c r="C52" s="188" t="s">
        <v>709</v>
      </c>
      <c r="D52" s="187" t="s">
        <v>710</v>
      </c>
      <c r="E52" s="188" t="s">
        <v>711</v>
      </c>
      <c r="F52" s="188" t="s">
        <v>712</v>
      </c>
      <c r="G52" s="191">
        <v>42829</v>
      </c>
      <c r="H52" s="192" t="s">
        <v>25</v>
      </c>
      <c r="I52" s="202">
        <v>158.36000000000001</v>
      </c>
      <c r="J52" s="324">
        <v>158.36000000000001</v>
      </c>
    </row>
    <row r="53" spans="1:10" x14ac:dyDescent="0.25">
      <c r="A53" s="322"/>
      <c r="B53" s="323"/>
      <c r="C53" s="188" t="s">
        <v>713</v>
      </c>
      <c r="D53" s="187" t="s">
        <v>714</v>
      </c>
      <c r="E53" s="188" t="s">
        <v>715</v>
      </c>
      <c r="F53" s="188" t="s">
        <v>716</v>
      </c>
      <c r="G53" s="191">
        <v>42829</v>
      </c>
      <c r="H53" s="192" t="s">
        <v>25</v>
      </c>
      <c r="I53" s="202">
        <v>165.76</v>
      </c>
      <c r="J53" s="324"/>
    </row>
    <row r="54" spans="1:10" x14ac:dyDescent="0.25">
      <c r="A54" s="322"/>
      <c r="B54" s="323"/>
      <c r="C54" s="188" t="s">
        <v>717</v>
      </c>
      <c r="D54" s="187" t="s">
        <v>718</v>
      </c>
      <c r="E54" s="188">
        <v>36143509</v>
      </c>
      <c r="F54" s="188" t="s">
        <v>719</v>
      </c>
      <c r="G54" s="191">
        <v>42829</v>
      </c>
      <c r="H54" s="192" t="s">
        <v>25</v>
      </c>
      <c r="I54" s="202">
        <v>125.84</v>
      </c>
      <c r="J54" s="324"/>
    </row>
    <row r="55" spans="1:10" x14ac:dyDescent="0.25">
      <c r="A55" s="322">
        <v>138</v>
      </c>
      <c r="B55" s="323" t="s">
        <v>486</v>
      </c>
      <c r="C55" s="188" t="s">
        <v>709</v>
      </c>
      <c r="D55" s="187" t="s">
        <v>710</v>
      </c>
      <c r="E55" s="188" t="s">
        <v>711</v>
      </c>
      <c r="F55" s="188" t="s">
        <v>712</v>
      </c>
      <c r="G55" s="191">
        <v>42829</v>
      </c>
      <c r="H55" s="192" t="s">
        <v>25</v>
      </c>
      <c r="I55" s="202">
        <v>188.24</v>
      </c>
      <c r="J55" s="324">
        <v>188.24</v>
      </c>
    </row>
    <row r="56" spans="1:10" x14ac:dyDescent="0.25">
      <c r="A56" s="322"/>
      <c r="B56" s="323"/>
      <c r="C56" s="188" t="s">
        <v>713</v>
      </c>
      <c r="D56" s="187" t="s">
        <v>714</v>
      </c>
      <c r="E56" s="188" t="s">
        <v>715</v>
      </c>
      <c r="F56" s="188" t="s">
        <v>716</v>
      </c>
      <c r="G56" s="191">
        <v>42829</v>
      </c>
      <c r="H56" s="192" t="s">
        <v>25</v>
      </c>
      <c r="I56" s="202">
        <v>252.87</v>
      </c>
      <c r="J56" s="324"/>
    </row>
    <row r="57" spans="1:10" x14ac:dyDescent="0.25">
      <c r="A57" s="322"/>
      <c r="B57" s="323"/>
      <c r="C57" s="188" t="s">
        <v>717</v>
      </c>
      <c r="D57" s="187" t="s">
        <v>718</v>
      </c>
      <c r="E57" s="188">
        <v>36143509</v>
      </c>
      <c r="F57" s="188" t="s">
        <v>719</v>
      </c>
      <c r="G57" s="191">
        <v>42829</v>
      </c>
      <c r="H57" s="192" t="s">
        <v>25</v>
      </c>
      <c r="I57" s="202">
        <v>178</v>
      </c>
      <c r="J57" s="324"/>
    </row>
    <row r="58" spans="1:10" x14ac:dyDescent="0.25">
      <c r="A58" s="322">
        <v>127</v>
      </c>
      <c r="B58" s="323" t="s">
        <v>720</v>
      </c>
      <c r="C58" s="188" t="s">
        <v>721</v>
      </c>
      <c r="D58" s="187" t="s">
        <v>722</v>
      </c>
      <c r="E58" s="188" t="s">
        <v>723</v>
      </c>
      <c r="F58" s="188" t="s">
        <v>724</v>
      </c>
      <c r="G58" s="191">
        <v>42758</v>
      </c>
      <c r="H58" s="192" t="s">
        <v>25</v>
      </c>
      <c r="I58" s="202">
        <v>85</v>
      </c>
      <c r="J58" s="324">
        <v>64.37</v>
      </c>
    </row>
    <row r="59" spans="1:10" x14ac:dyDescent="0.25">
      <c r="A59" s="322"/>
      <c r="B59" s="323"/>
      <c r="C59" s="188" t="s">
        <v>725</v>
      </c>
      <c r="D59" s="187" t="s">
        <v>726</v>
      </c>
      <c r="E59" s="188" t="s">
        <v>727</v>
      </c>
      <c r="F59" s="188" t="s">
        <v>728</v>
      </c>
      <c r="G59" s="191">
        <v>42758</v>
      </c>
      <c r="H59" s="192" t="s">
        <v>25</v>
      </c>
      <c r="I59" s="202">
        <v>64.37</v>
      </c>
      <c r="J59" s="324"/>
    </row>
    <row r="60" spans="1:10" x14ac:dyDescent="0.25">
      <c r="A60" s="322"/>
      <c r="B60" s="323"/>
      <c r="C60" s="188" t="s">
        <v>729</v>
      </c>
      <c r="D60" s="187" t="s">
        <v>730</v>
      </c>
      <c r="E60" s="188" t="s">
        <v>731</v>
      </c>
      <c r="F60" s="188" t="s">
        <v>732</v>
      </c>
      <c r="G60" s="191">
        <v>42758</v>
      </c>
      <c r="H60" s="192" t="s">
        <v>25</v>
      </c>
      <c r="I60" s="202">
        <v>55.7</v>
      </c>
      <c r="J60" s="324"/>
    </row>
    <row r="61" spans="1:10" x14ac:dyDescent="0.25">
      <c r="A61" s="322">
        <v>101</v>
      </c>
      <c r="B61" s="323" t="s">
        <v>582</v>
      </c>
      <c r="C61" s="209" t="s">
        <v>733</v>
      </c>
      <c r="D61" s="187" t="s">
        <v>730</v>
      </c>
      <c r="E61" s="188" t="s">
        <v>731</v>
      </c>
      <c r="F61" s="188" t="s">
        <v>630</v>
      </c>
      <c r="G61" s="191">
        <v>42758</v>
      </c>
      <c r="H61" s="192" t="s">
        <v>25</v>
      </c>
      <c r="I61" s="202">
        <v>17.989999999999998</v>
      </c>
      <c r="J61" s="324">
        <v>14.43</v>
      </c>
    </row>
    <row r="62" spans="1:10" x14ac:dyDescent="0.25">
      <c r="A62" s="322"/>
      <c r="B62" s="323"/>
      <c r="C62" s="188" t="s">
        <v>734</v>
      </c>
      <c r="D62" s="187" t="s">
        <v>735</v>
      </c>
      <c r="E62" s="188" t="s">
        <v>736</v>
      </c>
      <c r="F62" s="188" t="s">
        <v>737</v>
      </c>
      <c r="G62" s="191">
        <v>42758</v>
      </c>
      <c r="H62" s="192" t="s">
        <v>25</v>
      </c>
      <c r="I62" s="202">
        <v>13.03</v>
      </c>
      <c r="J62" s="324"/>
    </row>
    <row r="63" spans="1:10" x14ac:dyDescent="0.25">
      <c r="A63" s="322"/>
      <c r="B63" s="323"/>
      <c r="C63" s="188" t="s">
        <v>709</v>
      </c>
      <c r="D63" s="187" t="s">
        <v>710</v>
      </c>
      <c r="E63" s="188" t="s">
        <v>711</v>
      </c>
      <c r="F63" s="188" t="s">
        <v>712</v>
      </c>
      <c r="G63" s="191">
        <v>42758</v>
      </c>
      <c r="H63" s="192" t="s">
        <v>25</v>
      </c>
      <c r="I63" s="202">
        <v>14.43</v>
      </c>
      <c r="J63" s="324"/>
    </row>
    <row r="64" spans="1:10" x14ac:dyDescent="0.25">
      <c r="A64" s="322">
        <v>112</v>
      </c>
      <c r="B64" s="323" t="s">
        <v>738</v>
      </c>
      <c r="C64" s="209" t="s">
        <v>733</v>
      </c>
      <c r="D64" s="187" t="s">
        <v>730</v>
      </c>
      <c r="E64" s="188" t="s">
        <v>731</v>
      </c>
      <c r="F64" s="188" t="s">
        <v>630</v>
      </c>
      <c r="G64" s="191">
        <v>42758</v>
      </c>
      <c r="H64" s="192" t="s">
        <v>25</v>
      </c>
      <c r="I64" s="202">
        <v>11.01</v>
      </c>
      <c r="J64" s="324">
        <v>8.15</v>
      </c>
    </row>
    <row r="65" spans="1:10" x14ac:dyDescent="0.25">
      <c r="A65" s="322"/>
      <c r="B65" s="323"/>
      <c r="C65" s="188" t="s">
        <v>734</v>
      </c>
      <c r="D65" s="187" t="s">
        <v>735</v>
      </c>
      <c r="E65" s="188" t="s">
        <v>736</v>
      </c>
      <c r="F65" s="188" t="s">
        <v>737</v>
      </c>
      <c r="G65" s="191">
        <v>42758</v>
      </c>
      <c r="H65" s="192" t="s">
        <v>25</v>
      </c>
      <c r="I65" s="202">
        <v>6.68</v>
      </c>
      <c r="J65" s="324"/>
    </row>
    <row r="66" spans="1:10" x14ac:dyDescent="0.25">
      <c r="A66" s="322"/>
      <c r="B66" s="323"/>
      <c r="C66" s="188" t="s">
        <v>709</v>
      </c>
      <c r="D66" s="187" t="s">
        <v>710</v>
      </c>
      <c r="E66" s="188" t="s">
        <v>711</v>
      </c>
      <c r="F66" s="188" t="s">
        <v>712</v>
      </c>
      <c r="G66" s="191">
        <v>42758</v>
      </c>
      <c r="H66" s="192" t="s">
        <v>25</v>
      </c>
      <c r="I66" s="202">
        <v>8.15</v>
      </c>
      <c r="J66" s="324"/>
    </row>
    <row r="67" spans="1:10" x14ac:dyDescent="0.25">
      <c r="A67" s="322">
        <v>107</v>
      </c>
      <c r="B67" s="323" t="s">
        <v>589</v>
      </c>
      <c r="C67" s="209" t="s">
        <v>733</v>
      </c>
      <c r="D67" s="187" t="s">
        <v>730</v>
      </c>
      <c r="E67" s="188" t="s">
        <v>731</v>
      </c>
      <c r="F67" s="188" t="s">
        <v>630</v>
      </c>
      <c r="G67" s="191">
        <v>42758</v>
      </c>
      <c r="H67" s="192" t="s">
        <v>25</v>
      </c>
      <c r="I67" s="202">
        <v>318.47000000000003</v>
      </c>
      <c r="J67" s="324">
        <v>307.27</v>
      </c>
    </row>
    <row r="68" spans="1:10" x14ac:dyDescent="0.25">
      <c r="A68" s="322"/>
      <c r="B68" s="323"/>
      <c r="C68" s="188" t="s">
        <v>709</v>
      </c>
      <c r="D68" s="187" t="s">
        <v>710</v>
      </c>
      <c r="E68" s="188" t="s">
        <v>711</v>
      </c>
      <c r="F68" s="188" t="s">
        <v>712</v>
      </c>
      <c r="G68" s="191">
        <v>42758</v>
      </c>
      <c r="H68" s="192" t="s">
        <v>25</v>
      </c>
      <c r="I68" s="202">
        <v>296.07</v>
      </c>
      <c r="J68" s="324"/>
    </row>
    <row r="69" spans="1:10" x14ac:dyDescent="0.25">
      <c r="A69" s="322"/>
      <c r="B69" s="323"/>
      <c r="C69" s="188"/>
      <c r="D69" s="187"/>
      <c r="E69" s="188"/>
      <c r="F69" s="188"/>
      <c r="G69" s="191"/>
      <c r="H69" s="192"/>
      <c r="I69" s="202"/>
      <c r="J69" s="324"/>
    </row>
    <row r="70" spans="1:10" x14ac:dyDescent="0.25">
      <c r="A70" s="322">
        <v>199</v>
      </c>
      <c r="B70" s="323" t="s">
        <v>575</v>
      </c>
      <c r="C70" s="188" t="s">
        <v>739</v>
      </c>
      <c r="D70" s="187" t="s">
        <v>722</v>
      </c>
      <c r="E70" s="188">
        <v>30291234</v>
      </c>
      <c r="F70" s="188" t="s">
        <v>740</v>
      </c>
      <c r="G70" s="191">
        <v>42821</v>
      </c>
      <c r="H70" s="192" t="s">
        <v>25</v>
      </c>
      <c r="I70" s="202">
        <v>796.5</v>
      </c>
      <c r="J70" s="324">
        <v>1314.28</v>
      </c>
    </row>
    <row r="71" spans="1:10" x14ac:dyDescent="0.25">
      <c r="A71" s="322"/>
      <c r="B71" s="323"/>
      <c r="C71" s="188" t="s">
        <v>741</v>
      </c>
      <c r="D71" s="187" t="s">
        <v>742</v>
      </c>
      <c r="E71" s="188">
        <v>30256848</v>
      </c>
      <c r="F71" s="188" t="s">
        <v>743</v>
      </c>
      <c r="G71" s="191">
        <v>42821</v>
      </c>
      <c r="H71" s="192" t="s">
        <v>25</v>
      </c>
      <c r="I71" s="202">
        <v>1390</v>
      </c>
      <c r="J71" s="324"/>
    </row>
    <row r="72" spans="1:10" x14ac:dyDescent="0.25">
      <c r="A72" s="322"/>
      <c r="B72" s="323"/>
      <c r="C72" s="188" t="s">
        <v>744</v>
      </c>
      <c r="D72" s="187" t="s">
        <v>745</v>
      </c>
      <c r="E72" s="188">
        <v>21276585</v>
      </c>
      <c r="F72" s="188" t="s">
        <v>746</v>
      </c>
      <c r="G72" s="191">
        <v>42821</v>
      </c>
      <c r="H72" s="192" t="s">
        <v>25</v>
      </c>
      <c r="I72" s="202">
        <v>1314.28</v>
      </c>
      <c r="J72" s="324"/>
    </row>
    <row r="73" spans="1:10" x14ac:dyDescent="0.25">
      <c r="A73" s="322">
        <v>73</v>
      </c>
      <c r="B73" s="323" t="s">
        <v>577</v>
      </c>
      <c r="C73" s="188" t="s">
        <v>747</v>
      </c>
      <c r="D73" s="187" t="s">
        <v>730</v>
      </c>
      <c r="E73" s="188">
        <v>33210009</v>
      </c>
      <c r="F73" s="188" t="s">
        <v>748</v>
      </c>
      <c r="G73" s="191">
        <v>42736</v>
      </c>
      <c r="H73" s="192" t="s">
        <v>25</v>
      </c>
      <c r="I73" s="202">
        <v>58.93</v>
      </c>
      <c r="J73" s="324">
        <v>58.93</v>
      </c>
    </row>
    <row r="74" spans="1:10" x14ac:dyDescent="0.25">
      <c r="A74" s="322"/>
      <c r="B74" s="323"/>
      <c r="C74" s="188" t="s">
        <v>749</v>
      </c>
      <c r="D74" s="187" t="s">
        <v>750</v>
      </c>
      <c r="E74" s="188" t="s">
        <v>751</v>
      </c>
      <c r="F74" s="188" t="s">
        <v>752</v>
      </c>
      <c r="G74" s="191">
        <v>42767</v>
      </c>
      <c r="H74" s="192" t="s">
        <v>25</v>
      </c>
      <c r="I74" s="202">
        <v>37.19</v>
      </c>
      <c r="J74" s="324"/>
    </row>
    <row r="75" spans="1:10" x14ac:dyDescent="0.25">
      <c r="A75" s="322"/>
      <c r="B75" s="323"/>
      <c r="C75" s="188" t="s">
        <v>643</v>
      </c>
      <c r="D75" s="187" t="s">
        <v>594</v>
      </c>
      <c r="E75" s="188">
        <v>21276585</v>
      </c>
      <c r="F75" s="188" t="s">
        <v>746</v>
      </c>
      <c r="G75" s="191">
        <v>42781</v>
      </c>
      <c r="H75" s="192" t="s">
        <v>25</v>
      </c>
      <c r="I75" s="202">
        <v>66.849999999999994</v>
      </c>
      <c r="J75" s="324"/>
    </row>
    <row r="76" spans="1:10" x14ac:dyDescent="0.25">
      <c r="A76" s="322">
        <v>266</v>
      </c>
      <c r="B76" s="323" t="s">
        <v>753</v>
      </c>
      <c r="C76" s="188" t="s">
        <v>754</v>
      </c>
      <c r="D76" s="187" t="s">
        <v>714</v>
      </c>
      <c r="E76" s="188" t="s">
        <v>715</v>
      </c>
      <c r="F76" s="188" t="s">
        <v>755</v>
      </c>
      <c r="G76" s="191">
        <v>42795</v>
      </c>
      <c r="H76" s="192" t="s">
        <v>25</v>
      </c>
      <c r="I76" s="202">
        <v>13.58</v>
      </c>
      <c r="J76" s="326">
        <v>13.58</v>
      </c>
    </row>
    <row r="77" spans="1:10" x14ac:dyDescent="0.25">
      <c r="A77" s="322"/>
      <c r="B77" s="323"/>
      <c r="C77" s="188" t="s">
        <v>756</v>
      </c>
      <c r="D77" s="187" t="s">
        <v>757</v>
      </c>
      <c r="E77" s="188" t="s">
        <v>736</v>
      </c>
      <c r="F77" s="188" t="s">
        <v>758</v>
      </c>
      <c r="G77" s="191">
        <v>42795</v>
      </c>
      <c r="H77" s="192" t="s">
        <v>25</v>
      </c>
      <c r="I77" s="202">
        <v>10.48</v>
      </c>
      <c r="J77" s="326"/>
    </row>
    <row r="78" spans="1:10" x14ac:dyDescent="0.25">
      <c r="A78" s="322"/>
      <c r="B78" s="323"/>
      <c r="C78" s="188" t="s">
        <v>759</v>
      </c>
      <c r="D78" s="187" t="s">
        <v>730</v>
      </c>
      <c r="E78" s="188">
        <v>36342266</v>
      </c>
      <c r="F78" s="188" t="s">
        <v>748</v>
      </c>
      <c r="G78" s="191">
        <v>42795</v>
      </c>
      <c r="H78" s="192" t="s">
        <v>25</v>
      </c>
      <c r="I78" s="202">
        <v>13.69</v>
      </c>
      <c r="J78" s="326"/>
    </row>
    <row r="79" spans="1:10" x14ac:dyDescent="0.25">
      <c r="A79" s="322">
        <v>245</v>
      </c>
      <c r="B79" s="323" t="s">
        <v>553</v>
      </c>
      <c r="C79" s="188" t="s">
        <v>760</v>
      </c>
      <c r="D79" s="187" t="s">
        <v>761</v>
      </c>
      <c r="E79" s="188" t="s">
        <v>715</v>
      </c>
      <c r="F79" s="188" t="s">
        <v>755</v>
      </c>
      <c r="G79" s="191">
        <v>42826</v>
      </c>
      <c r="H79" s="192" t="s">
        <v>25</v>
      </c>
      <c r="I79" s="202">
        <v>930.26</v>
      </c>
      <c r="J79" s="324">
        <v>1252.67</v>
      </c>
    </row>
    <row r="80" spans="1:10" x14ac:dyDescent="0.25">
      <c r="A80" s="322"/>
      <c r="B80" s="323"/>
      <c r="C80" s="209" t="s">
        <v>762</v>
      </c>
      <c r="D80" s="187" t="s">
        <v>763</v>
      </c>
      <c r="E80" s="188">
        <v>30279000</v>
      </c>
      <c r="F80" s="188" t="s">
        <v>764</v>
      </c>
      <c r="G80" s="191">
        <v>42826</v>
      </c>
      <c r="H80" s="192" t="s">
        <v>25</v>
      </c>
      <c r="I80" s="202">
        <v>1756.38</v>
      </c>
      <c r="J80" s="324"/>
    </row>
    <row r="81" spans="1:10" x14ac:dyDescent="0.25">
      <c r="A81" s="322"/>
      <c r="B81" s="323"/>
      <c r="C81" s="209" t="s">
        <v>765</v>
      </c>
      <c r="D81" s="209" t="s">
        <v>766</v>
      </c>
      <c r="E81" s="209" t="s">
        <v>767</v>
      </c>
      <c r="F81" s="209" t="s">
        <v>768</v>
      </c>
      <c r="G81" s="191">
        <v>42826</v>
      </c>
      <c r="H81" s="209" t="s">
        <v>25</v>
      </c>
      <c r="I81" s="202">
        <v>1252.67</v>
      </c>
      <c r="J81" s="324"/>
    </row>
    <row r="82" spans="1:10" x14ac:dyDescent="0.25">
      <c r="A82" s="322">
        <v>59</v>
      </c>
      <c r="B82" s="323" t="s">
        <v>769</v>
      </c>
      <c r="C82" s="209" t="s">
        <v>770</v>
      </c>
      <c r="D82" s="187" t="s">
        <v>771</v>
      </c>
      <c r="E82" s="188" t="s">
        <v>772</v>
      </c>
      <c r="F82" s="188" t="s">
        <v>773</v>
      </c>
      <c r="G82" s="191">
        <v>42736</v>
      </c>
      <c r="H82" s="192" t="s">
        <v>25</v>
      </c>
      <c r="I82" s="202">
        <v>4.7</v>
      </c>
      <c r="J82" s="324">
        <v>6.56</v>
      </c>
    </row>
    <row r="83" spans="1:10" x14ac:dyDescent="0.25">
      <c r="A83" s="322"/>
      <c r="B83" s="323"/>
      <c r="C83" s="209" t="s">
        <v>774</v>
      </c>
      <c r="D83" s="187" t="s">
        <v>710</v>
      </c>
      <c r="E83" s="188" t="s">
        <v>711</v>
      </c>
      <c r="F83" s="188" t="s">
        <v>775</v>
      </c>
      <c r="G83" s="191">
        <v>42736</v>
      </c>
      <c r="H83" s="192" t="s">
        <v>25</v>
      </c>
      <c r="I83" s="202">
        <v>6.56</v>
      </c>
      <c r="J83" s="324"/>
    </row>
    <row r="84" spans="1:10" x14ac:dyDescent="0.25">
      <c r="A84" s="322"/>
      <c r="B84" s="323"/>
      <c r="C84" s="209" t="s">
        <v>776</v>
      </c>
      <c r="D84" s="187" t="s">
        <v>763</v>
      </c>
      <c r="E84" s="188" t="s">
        <v>777</v>
      </c>
      <c r="F84" s="188" t="s">
        <v>778</v>
      </c>
      <c r="G84" s="191">
        <v>42736</v>
      </c>
      <c r="H84" s="192" t="s">
        <v>25</v>
      </c>
      <c r="I84" s="202">
        <v>6.67</v>
      </c>
      <c r="J84" s="324"/>
    </row>
    <row r="85" spans="1:10" x14ac:dyDescent="0.25">
      <c r="A85" s="322">
        <v>63</v>
      </c>
      <c r="B85" s="323" t="s">
        <v>779</v>
      </c>
      <c r="C85" s="209" t="s">
        <v>770</v>
      </c>
      <c r="D85" s="187" t="s">
        <v>771</v>
      </c>
      <c r="E85" s="188" t="s">
        <v>772</v>
      </c>
      <c r="F85" s="188" t="s">
        <v>773</v>
      </c>
      <c r="G85" s="191">
        <v>42736</v>
      </c>
      <c r="H85" s="192" t="s">
        <v>25</v>
      </c>
      <c r="I85" s="202">
        <v>18</v>
      </c>
      <c r="J85" s="327">
        <v>18.489999999999998</v>
      </c>
    </row>
    <row r="86" spans="1:10" x14ac:dyDescent="0.25">
      <c r="A86" s="322"/>
      <c r="B86" s="323"/>
      <c r="C86" s="209" t="s">
        <v>774</v>
      </c>
      <c r="D86" s="187" t="s">
        <v>710</v>
      </c>
      <c r="E86" s="188" t="s">
        <v>711</v>
      </c>
      <c r="F86" s="188" t="s">
        <v>775</v>
      </c>
      <c r="G86" s="191" t="s">
        <v>780</v>
      </c>
      <c r="H86" s="192" t="s">
        <v>25</v>
      </c>
      <c r="I86" s="202">
        <v>18.87</v>
      </c>
      <c r="J86" s="328"/>
    </row>
    <row r="87" spans="1:10" x14ac:dyDescent="0.25">
      <c r="A87" s="322"/>
      <c r="B87" s="323"/>
      <c r="C87" s="209" t="s">
        <v>776</v>
      </c>
      <c r="D87" s="187" t="s">
        <v>763</v>
      </c>
      <c r="E87" s="188" t="s">
        <v>777</v>
      </c>
      <c r="F87" s="188" t="s">
        <v>778</v>
      </c>
      <c r="G87" s="191" t="s">
        <v>780</v>
      </c>
      <c r="H87" s="192" t="s">
        <v>25</v>
      </c>
      <c r="I87" s="202">
        <v>18.489999999999998</v>
      </c>
      <c r="J87" s="329"/>
    </row>
    <row r="88" spans="1:10" x14ac:dyDescent="0.25">
      <c r="A88" s="322">
        <v>66</v>
      </c>
      <c r="B88" s="323" t="s">
        <v>781</v>
      </c>
      <c r="C88" s="209" t="s">
        <v>770</v>
      </c>
      <c r="D88" s="187" t="s">
        <v>771</v>
      </c>
      <c r="E88" s="188" t="s">
        <v>772</v>
      </c>
      <c r="F88" s="188" t="s">
        <v>773</v>
      </c>
      <c r="G88" s="191" t="s">
        <v>780</v>
      </c>
      <c r="H88" s="192" t="s">
        <v>25</v>
      </c>
      <c r="I88" s="202">
        <v>0.45</v>
      </c>
      <c r="J88" s="324">
        <v>0.65</v>
      </c>
    </row>
    <row r="89" spans="1:10" x14ac:dyDescent="0.25">
      <c r="A89" s="322"/>
      <c r="B89" s="323"/>
      <c r="C89" s="209" t="s">
        <v>774</v>
      </c>
      <c r="D89" s="187" t="s">
        <v>710</v>
      </c>
      <c r="E89" s="188" t="s">
        <v>711</v>
      </c>
      <c r="F89" s="188" t="s">
        <v>775</v>
      </c>
      <c r="G89" s="191" t="s">
        <v>780</v>
      </c>
      <c r="H89" s="192" t="s">
        <v>25</v>
      </c>
      <c r="I89" s="202">
        <v>0.65</v>
      </c>
      <c r="J89" s="324"/>
    </row>
    <row r="90" spans="1:10" x14ac:dyDescent="0.25">
      <c r="A90" s="322"/>
      <c r="B90" s="323"/>
      <c r="C90" s="209" t="s">
        <v>776</v>
      </c>
      <c r="D90" s="187" t="s">
        <v>763</v>
      </c>
      <c r="E90" s="188" t="s">
        <v>777</v>
      </c>
      <c r="F90" s="188" t="s">
        <v>778</v>
      </c>
      <c r="G90" s="191" t="s">
        <v>780</v>
      </c>
      <c r="H90" s="192" t="s">
        <v>25</v>
      </c>
      <c r="I90" s="202">
        <v>0.67</v>
      </c>
      <c r="J90" s="324"/>
    </row>
    <row r="91" spans="1:10" x14ac:dyDescent="0.25">
      <c r="A91" s="322">
        <v>82</v>
      </c>
      <c r="B91" s="323" t="s">
        <v>782</v>
      </c>
      <c r="C91" s="209" t="s">
        <v>770</v>
      </c>
      <c r="D91" s="187" t="s">
        <v>771</v>
      </c>
      <c r="E91" s="188" t="s">
        <v>772</v>
      </c>
      <c r="F91" s="188" t="s">
        <v>773</v>
      </c>
      <c r="G91" s="191" t="s">
        <v>780</v>
      </c>
      <c r="H91" s="192" t="s">
        <v>25</v>
      </c>
      <c r="I91" s="202">
        <v>18.5</v>
      </c>
      <c r="J91" s="324">
        <v>22.06</v>
      </c>
    </row>
    <row r="92" spans="1:10" x14ac:dyDescent="0.25">
      <c r="A92" s="322"/>
      <c r="B92" s="323"/>
      <c r="C92" s="209" t="s">
        <v>774</v>
      </c>
      <c r="D92" s="187" t="s">
        <v>710</v>
      </c>
      <c r="E92" s="188" t="s">
        <v>711</v>
      </c>
      <c r="F92" s="188" t="s">
        <v>775</v>
      </c>
      <c r="G92" s="191" t="s">
        <v>780</v>
      </c>
      <c r="H92" s="192" t="s">
        <v>25</v>
      </c>
      <c r="I92" s="202">
        <v>23.14</v>
      </c>
      <c r="J92" s="324"/>
    </row>
    <row r="93" spans="1:10" x14ac:dyDescent="0.25">
      <c r="A93" s="322"/>
      <c r="B93" s="323"/>
      <c r="C93" s="209" t="s">
        <v>776</v>
      </c>
      <c r="D93" s="187" t="s">
        <v>763</v>
      </c>
      <c r="E93" s="188" t="s">
        <v>777</v>
      </c>
      <c r="F93" s="188" t="s">
        <v>778</v>
      </c>
      <c r="G93" s="191" t="s">
        <v>780</v>
      </c>
      <c r="H93" s="192" t="s">
        <v>25</v>
      </c>
      <c r="I93" s="202">
        <v>22.06</v>
      </c>
      <c r="J93" s="324"/>
    </row>
    <row r="94" spans="1:10" x14ac:dyDescent="0.25">
      <c r="A94" s="322">
        <v>100</v>
      </c>
      <c r="B94" s="323" t="s">
        <v>783</v>
      </c>
      <c r="C94" s="209" t="s">
        <v>770</v>
      </c>
      <c r="D94" s="187" t="s">
        <v>771</v>
      </c>
      <c r="E94" s="188" t="s">
        <v>772</v>
      </c>
      <c r="F94" s="188" t="s">
        <v>773</v>
      </c>
      <c r="G94" s="191" t="s">
        <v>780</v>
      </c>
      <c r="H94" s="192" t="s">
        <v>25</v>
      </c>
      <c r="I94" s="202">
        <v>10.9</v>
      </c>
      <c r="J94" s="324">
        <v>10.9</v>
      </c>
    </row>
    <row r="95" spans="1:10" x14ac:dyDescent="0.25">
      <c r="A95" s="322"/>
      <c r="B95" s="323"/>
      <c r="C95" s="209" t="s">
        <v>774</v>
      </c>
      <c r="D95" s="187" t="s">
        <v>710</v>
      </c>
      <c r="E95" s="188" t="s">
        <v>711</v>
      </c>
      <c r="F95" s="188" t="s">
        <v>775</v>
      </c>
      <c r="G95" s="191" t="s">
        <v>780</v>
      </c>
      <c r="H95" s="192" t="s">
        <v>25</v>
      </c>
      <c r="I95" s="202">
        <v>10.32</v>
      </c>
      <c r="J95" s="324"/>
    </row>
    <row r="96" spans="1:10" x14ac:dyDescent="0.25">
      <c r="A96" s="322"/>
      <c r="B96" s="323"/>
      <c r="C96" s="209" t="s">
        <v>776</v>
      </c>
      <c r="D96" s="187" t="s">
        <v>763</v>
      </c>
      <c r="E96" s="188" t="s">
        <v>777</v>
      </c>
      <c r="F96" s="188" t="s">
        <v>778</v>
      </c>
      <c r="G96" s="191" t="s">
        <v>780</v>
      </c>
      <c r="H96" s="192" t="s">
        <v>25</v>
      </c>
      <c r="I96" s="202">
        <v>11.09</v>
      </c>
      <c r="J96" s="324"/>
    </row>
    <row r="97" spans="1:10" x14ac:dyDescent="0.25">
      <c r="A97" s="322">
        <v>104</v>
      </c>
      <c r="B97" s="323" t="s">
        <v>784</v>
      </c>
      <c r="C97" s="224" t="s">
        <v>785</v>
      </c>
      <c r="D97" s="225" t="s">
        <v>786</v>
      </c>
      <c r="E97" s="226" t="s">
        <v>767</v>
      </c>
      <c r="F97" s="193" t="s">
        <v>787</v>
      </c>
      <c r="G97" s="191" t="s">
        <v>780</v>
      </c>
      <c r="H97" s="227" t="s">
        <v>25</v>
      </c>
      <c r="I97" s="203">
        <v>1793.97</v>
      </c>
      <c r="J97" s="324">
        <v>1364.68</v>
      </c>
    </row>
    <row r="98" spans="1:10" x14ac:dyDescent="0.25">
      <c r="A98" s="322"/>
      <c r="B98" s="323"/>
      <c r="C98" s="209" t="s">
        <v>770</v>
      </c>
      <c r="D98" s="187" t="s">
        <v>771</v>
      </c>
      <c r="E98" s="188" t="s">
        <v>772</v>
      </c>
      <c r="F98" s="188" t="s">
        <v>773</v>
      </c>
      <c r="G98" s="191" t="s">
        <v>780</v>
      </c>
      <c r="H98" s="192" t="s">
        <v>25</v>
      </c>
      <c r="I98" s="202">
        <v>1364.68</v>
      </c>
      <c r="J98" s="324"/>
    </row>
    <row r="99" spans="1:10" x14ac:dyDescent="0.25">
      <c r="A99" s="322"/>
      <c r="B99" s="323"/>
      <c r="C99" s="209" t="s">
        <v>774</v>
      </c>
      <c r="D99" s="187" t="s">
        <v>710</v>
      </c>
      <c r="E99" s="188" t="s">
        <v>711</v>
      </c>
      <c r="F99" s="188" t="s">
        <v>775</v>
      </c>
      <c r="G99" s="191" t="s">
        <v>780</v>
      </c>
      <c r="H99" s="192" t="s">
        <v>25</v>
      </c>
      <c r="I99" s="202">
        <v>1332</v>
      </c>
      <c r="J99" s="324"/>
    </row>
    <row r="100" spans="1:10" x14ac:dyDescent="0.25">
      <c r="A100" s="322">
        <v>110</v>
      </c>
      <c r="B100" s="323" t="s">
        <v>788</v>
      </c>
      <c r="C100" s="209" t="s">
        <v>770</v>
      </c>
      <c r="D100" s="187" t="s">
        <v>771</v>
      </c>
      <c r="E100" s="188" t="s">
        <v>772</v>
      </c>
      <c r="F100" s="188" t="s">
        <v>773</v>
      </c>
      <c r="G100" s="191" t="s">
        <v>780</v>
      </c>
      <c r="H100" s="192" t="s">
        <v>25</v>
      </c>
      <c r="I100" s="202">
        <v>26</v>
      </c>
      <c r="J100" s="324">
        <v>37</v>
      </c>
    </row>
    <row r="101" spans="1:10" x14ac:dyDescent="0.25">
      <c r="A101" s="322"/>
      <c r="B101" s="323"/>
      <c r="C101" s="209" t="s">
        <v>774</v>
      </c>
      <c r="D101" s="187" t="s">
        <v>710</v>
      </c>
      <c r="E101" s="188" t="s">
        <v>711</v>
      </c>
      <c r="F101" s="188" t="s">
        <v>775</v>
      </c>
      <c r="G101" s="191" t="s">
        <v>780</v>
      </c>
      <c r="H101" s="192" t="s">
        <v>25</v>
      </c>
      <c r="I101" s="202">
        <v>37</v>
      </c>
      <c r="J101" s="324"/>
    </row>
    <row r="102" spans="1:10" x14ac:dyDescent="0.25">
      <c r="A102" s="330"/>
      <c r="B102" s="331"/>
      <c r="C102" s="228" t="s">
        <v>776</v>
      </c>
      <c r="D102" s="194" t="s">
        <v>763</v>
      </c>
      <c r="E102" s="195" t="s">
        <v>777</v>
      </c>
      <c r="F102" s="195" t="s">
        <v>778</v>
      </c>
      <c r="G102" s="191" t="s">
        <v>780</v>
      </c>
      <c r="H102" s="229" t="s">
        <v>25</v>
      </c>
      <c r="I102" s="230">
        <v>45.6</v>
      </c>
      <c r="J102" s="327"/>
    </row>
    <row r="103" spans="1:10" x14ac:dyDescent="0.25">
      <c r="A103" s="322">
        <v>111</v>
      </c>
      <c r="B103" s="323" t="s">
        <v>789</v>
      </c>
      <c r="C103" s="209" t="s">
        <v>770</v>
      </c>
      <c r="D103" s="187" t="s">
        <v>771</v>
      </c>
      <c r="E103" s="188" t="s">
        <v>772</v>
      </c>
      <c r="F103" s="188" t="s">
        <v>773</v>
      </c>
      <c r="G103" s="191" t="s">
        <v>780</v>
      </c>
      <c r="H103" s="192" t="s">
        <v>25</v>
      </c>
      <c r="I103" s="202">
        <v>1</v>
      </c>
      <c r="J103" s="324">
        <v>5.56</v>
      </c>
    </row>
    <row r="104" spans="1:10" x14ac:dyDescent="0.25">
      <c r="A104" s="322"/>
      <c r="B104" s="323"/>
      <c r="C104" s="209" t="s">
        <v>774</v>
      </c>
      <c r="D104" s="187" t="s">
        <v>710</v>
      </c>
      <c r="E104" s="188" t="s">
        <v>711</v>
      </c>
      <c r="F104" s="188" t="s">
        <v>775</v>
      </c>
      <c r="G104" s="191" t="s">
        <v>780</v>
      </c>
      <c r="H104" s="192" t="s">
        <v>25</v>
      </c>
      <c r="I104" s="202">
        <v>10</v>
      </c>
      <c r="J104" s="324"/>
    </row>
    <row r="105" spans="1:10" x14ac:dyDescent="0.25">
      <c r="A105" s="322"/>
      <c r="B105" s="323"/>
      <c r="C105" s="209" t="s">
        <v>776</v>
      </c>
      <c r="D105" s="187" t="s">
        <v>763</v>
      </c>
      <c r="E105" s="188" t="s">
        <v>777</v>
      </c>
      <c r="F105" s="188" t="s">
        <v>778</v>
      </c>
      <c r="G105" s="191" t="s">
        <v>780</v>
      </c>
      <c r="H105" s="192" t="s">
        <v>25</v>
      </c>
      <c r="I105" s="202">
        <v>5.56</v>
      </c>
      <c r="J105" s="324"/>
    </row>
    <row r="106" spans="1:10" x14ac:dyDescent="0.25">
      <c r="A106" s="322">
        <v>114</v>
      </c>
      <c r="B106" s="323" t="s">
        <v>790</v>
      </c>
      <c r="C106" s="209" t="s">
        <v>770</v>
      </c>
      <c r="D106" s="187" t="s">
        <v>771</v>
      </c>
      <c r="E106" s="188" t="s">
        <v>772</v>
      </c>
      <c r="F106" s="188" t="s">
        <v>773</v>
      </c>
      <c r="G106" s="191" t="s">
        <v>780</v>
      </c>
      <c r="H106" s="192" t="s">
        <v>25</v>
      </c>
      <c r="I106" s="202">
        <v>219</v>
      </c>
      <c r="J106" s="324">
        <v>249.05</v>
      </c>
    </row>
    <row r="107" spans="1:10" x14ac:dyDescent="0.25">
      <c r="A107" s="322"/>
      <c r="B107" s="323"/>
      <c r="C107" s="209" t="s">
        <v>774</v>
      </c>
      <c r="D107" s="187" t="s">
        <v>710</v>
      </c>
      <c r="E107" s="188" t="s">
        <v>711</v>
      </c>
      <c r="F107" s="188" t="s">
        <v>775</v>
      </c>
      <c r="G107" s="191" t="s">
        <v>780</v>
      </c>
      <c r="H107" s="192" t="s">
        <v>25</v>
      </c>
      <c r="I107" s="202">
        <v>271.95</v>
      </c>
      <c r="J107" s="324"/>
    </row>
    <row r="108" spans="1:10" x14ac:dyDescent="0.25">
      <c r="A108" s="322"/>
      <c r="B108" s="323"/>
      <c r="C108" s="209" t="s">
        <v>776</v>
      </c>
      <c r="D108" s="187" t="s">
        <v>763</v>
      </c>
      <c r="E108" s="188" t="s">
        <v>777</v>
      </c>
      <c r="F108" s="188" t="s">
        <v>778</v>
      </c>
      <c r="G108" s="191" t="s">
        <v>780</v>
      </c>
      <c r="H108" s="192" t="s">
        <v>25</v>
      </c>
      <c r="I108" s="202">
        <v>249.05</v>
      </c>
      <c r="J108" s="324"/>
    </row>
    <row r="109" spans="1:10" x14ac:dyDescent="0.25">
      <c r="A109" s="322">
        <v>119</v>
      </c>
      <c r="B109" s="323" t="s">
        <v>791</v>
      </c>
      <c r="C109" s="209" t="s">
        <v>770</v>
      </c>
      <c r="D109" s="187" t="s">
        <v>771</v>
      </c>
      <c r="E109" s="188" t="s">
        <v>772</v>
      </c>
      <c r="F109" s="188" t="s">
        <v>773</v>
      </c>
      <c r="G109" s="191" t="s">
        <v>780</v>
      </c>
      <c r="H109" s="192" t="s">
        <v>25</v>
      </c>
      <c r="I109" s="202">
        <v>7.5</v>
      </c>
      <c r="J109" s="324">
        <v>12.23</v>
      </c>
    </row>
    <row r="110" spans="1:10" x14ac:dyDescent="0.25">
      <c r="A110" s="322"/>
      <c r="B110" s="323"/>
      <c r="C110" s="209" t="s">
        <v>774</v>
      </c>
      <c r="D110" s="187" t="s">
        <v>710</v>
      </c>
      <c r="E110" s="188" t="s">
        <v>711</v>
      </c>
      <c r="F110" s="188" t="s">
        <v>775</v>
      </c>
      <c r="G110" s="191" t="s">
        <v>780</v>
      </c>
      <c r="H110" s="192" t="s">
        <v>25</v>
      </c>
      <c r="I110" s="202">
        <v>24.9</v>
      </c>
      <c r="J110" s="324"/>
    </row>
    <row r="111" spans="1:10" x14ac:dyDescent="0.25">
      <c r="A111" s="322"/>
      <c r="B111" s="323"/>
      <c r="C111" s="209" t="s">
        <v>776</v>
      </c>
      <c r="D111" s="187" t="s">
        <v>763</v>
      </c>
      <c r="E111" s="188" t="s">
        <v>777</v>
      </c>
      <c r="F111" s="188" t="s">
        <v>778</v>
      </c>
      <c r="G111" s="191" t="s">
        <v>780</v>
      </c>
      <c r="H111" s="192" t="s">
        <v>25</v>
      </c>
      <c r="I111" s="202">
        <v>12.23</v>
      </c>
      <c r="J111" s="324"/>
    </row>
    <row r="112" spans="1:10" x14ac:dyDescent="0.25">
      <c r="A112" s="322">
        <v>120</v>
      </c>
      <c r="B112" s="323" t="s">
        <v>792</v>
      </c>
      <c r="C112" s="209" t="s">
        <v>770</v>
      </c>
      <c r="D112" s="187" t="s">
        <v>771</v>
      </c>
      <c r="E112" s="188" t="s">
        <v>772</v>
      </c>
      <c r="F112" s="188" t="s">
        <v>773</v>
      </c>
      <c r="G112" s="191" t="s">
        <v>780</v>
      </c>
      <c r="H112" s="192" t="s">
        <v>25</v>
      </c>
      <c r="I112" s="230">
        <v>3.2</v>
      </c>
      <c r="J112" s="324">
        <v>3.2</v>
      </c>
    </row>
    <row r="113" spans="1:10" x14ac:dyDescent="0.25">
      <c r="A113" s="322"/>
      <c r="B113" s="323"/>
      <c r="C113" s="209" t="s">
        <v>774</v>
      </c>
      <c r="D113" s="187" t="s">
        <v>710</v>
      </c>
      <c r="E113" s="188" t="s">
        <v>711</v>
      </c>
      <c r="F113" s="188" t="s">
        <v>775</v>
      </c>
      <c r="G113" s="191" t="s">
        <v>780</v>
      </c>
      <c r="H113" s="192" t="s">
        <v>25</v>
      </c>
      <c r="I113" s="230">
        <v>2.31</v>
      </c>
      <c r="J113" s="324"/>
    </row>
    <row r="114" spans="1:10" x14ac:dyDescent="0.25">
      <c r="A114" s="322"/>
      <c r="B114" s="323"/>
      <c r="C114" s="224" t="s">
        <v>785</v>
      </c>
      <c r="D114" s="225" t="s">
        <v>786</v>
      </c>
      <c r="E114" s="226" t="s">
        <v>767</v>
      </c>
      <c r="F114" s="193" t="s">
        <v>787</v>
      </c>
      <c r="G114" s="191" t="s">
        <v>780</v>
      </c>
      <c r="H114" s="227" t="s">
        <v>25</v>
      </c>
      <c r="I114" s="202">
        <v>4</v>
      </c>
      <c r="J114" s="324"/>
    </row>
    <row r="115" spans="1:10" x14ac:dyDescent="0.25">
      <c r="A115" s="322">
        <v>121</v>
      </c>
      <c r="B115" s="323" t="s">
        <v>793</v>
      </c>
      <c r="C115" s="209" t="s">
        <v>770</v>
      </c>
      <c r="D115" s="187" t="s">
        <v>771</v>
      </c>
      <c r="E115" s="188" t="s">
        <v>772</v>
      </c>
      <c r="F115" s="188" t="s">
        <v>773</v>
      </c>
      <c r="G115" s="191" t="s">
        <v>780</v>
      </c>
      <c r="H115" s="192" t="s">
        <v>25</v>
      </c>
      <c r="I115" s="202">
        <v>69</v>
      </c>
      <c r="J115" s="324">
        <v>96.49</v>
      </c>
    </row>
    <row r="116" spans="1:10" x14ac:dyDescent="0.25">
      <c r="A116" s="322"/>
      <c r="B116" s="323"/>
      <c r="C116" s="209" t="s">
        <v>774</v>
      </c>
      <c r="D116" s="187" t="s">
        <v>710</v>
      </c>
      <c r="E116" s="188" t="s">
        <v>711</v>
      </c>
      <c r="F116" s="188" t="s">
        <v>775</v>
      </c>
      <c r="G116" s="191" t="s">
        <v>780</v>
      </c>
      <c r="H116" s="192" t="s">
        <v>25</v>
      </c>
      <c r="I116" s="202">
        <v>115.62</v>
      </c>
      <c r="J116" s="324"/>
    </row>
    <row r="117" spans="1:10" x14ac:dyDescent="0.25">
      <c r="A117" s="322"/>
      <c r="B117" s="323"/>
      <c r="C117" s="209" t="s">
        <v>776</v>
      </c>
      <c r="D117" s="187" t="s">
        <v>763</v>
      </c>
      <c r="E117" s="188" t="s">
        <v>777</v>
      </c>
      <c r="F117" s="188" t="s">
        <v>778</v>
      </c>
      <c r="G117" s="191" t="s">
        <v>780</v>
      </c>
      <c r="H117" s="192" t="s">
        <v>25</v>
      </c>
      <c r="I117" s="202">
        <v>96.49</v>
      </c>
      <c r="J117" s="324"/>
    </row>
    <row r="118" spans="1:10" x14ac:dyDescent="0.25">
      <c r="A118" s="322">
        <v>129</v>
      </c>
      <c r="B118" s="323" t="s">
        <v>794</v>
      </c>
      <c r="C118" s="209" t="s">
        <v>795</v>
      </c>
      <c r="D118" s="187" t="s">
        <v>796</v>
      </c>
      <c r="E118" s="188" t="s">
        <v>797</v>
      </c>
      <c r="F118" s="188" t="s">
        <v>798</v>
      </c>
      <c r="G118" s="191" t="s">
        <v>780</v>
      </c>
      <c r="H118" s="192" t="s">
        <v>25</v>
      </c>
      <c r="I118" s="202">
        <v>294.63</v>
      </c>
      <c r="J118" s="324">
        <v>184.37</v>
      </c>
    </row>
    <row r="119" spans="1:10" x14ac:dyDescent="0.25">
      <c r="A119" s="322"/>
      <c r="B119" s="323"/>
      <c r="C119" s="209" t="s">
        <v>734</v>
      </c>
      <c r="D119" s="187" t="s">
        <v>757</v>
      </c>
      <c r="E119" s="188" t="s">
        <v>799</v>
      </c>
      <c r="F119" s="188" t="s">
        <v>800</v>
      </c>
      <c r="G119" s="191" t="s">
        <v>780</v>
      </c>
      <c r="H119" s="192" t="s">
        <v>25</v>
      </c>
      <c r="I119" s="202">
        <v>178.27</v>
      </c>
      <c r="J119" s="324"/>
    </row>
    <row r="120" spans="1:10" x14ac:dyDescent="0.25">
      <c r="A120" s="322"/>
      <c r="B120" s="323"/>
      <c r="C120" s="209" t="s">
        <v>774</v>
      </c>
      <c r="D120" s="187" t="s">
        <v>710</v>
      </c>
      <c r="E120" s="188" t="s">
        <v>711</v>
      </c>
      <c r="F120" s="188" t="s">
        <v>712</v>
      </c>
      <c r="G120" s="191" t="s">
        <v>780</v>
      </c>
      <c r="H120" s="192" t="s">
        <v>25</v>
      </c>
      <c r="I120" s="202">
        <v>184.37</v>
      </c>
      <c r="J120" s="324"/>
    </row>
    <row r="121" spans="1:10" x14ac:dyDescent="0.25">
      <c r="A121" s="322">
        <v>134</v>
      </c>
      <c r="B121" s="323" t="s">
        <v>801</v>
      </c>
      <c r="C121" s="209" t="s">
        <v>770</v>
      </c>
      <c r="D121" s="187" t="s">
        <v>771</v>
      </c>
      <c r="E121" s="188" t="s">
        <v>772</v>
      </c>
      <c r="F121" s="188" t="s">
        <v>773</v>
      </c>
      <c r="G121" s="191" t="s">
        <v>780</v>
      </c>
      <c r="H121" s="192" t="s">
        <v>25</v>
      </c>
      <c r="I121" s="202">
        <v>1.9</v>
      </c>
      <c r="J121" s="324">
        <v>1.9</v>
      </c>
    </row>
    <row r="122" spans="1:10" x14ac:dyDescent="0.25">
      <c r="A122" s="322"/>
      <c r="B122" s="323"/>
      <c r="C122" s="209" t="s">
        <v>774</v>
      </c>
      <c r="D122" s="187" t="s">
        <v>710</v>
      </c>
      <c r="E122" s="188" t="s">
        <v>711</v>
      </c>
      <c r="F122" s="188" t="s">
        <v>775</v>
      </c>
      <c r="G122" s="191" t="s">
        <v>780</v>
      </c>
      <c r="H122" s="192" t="s">
        <v>25</v>
      </c>
      <c r="I122" s="202">
        <v>2.59</v>
      </c>
      <c r="J122" s="324"/>
    </row>
    <row r="123" spans="1:10" x14ac:dyDescent="0.25">
      <c r="A123" s="322"/>
      <c r="B123" s="323"/>
      <c r="C123" s="209" t="s">
        <v>776</v>
      </c>
      <c r="D123" s="187" t="s">
        <v>763</v>
      </c>
      <c r="E123" s="188" t="s">
        <v>777</v>
      </c>
      <c r="F123" s="188" t="s">
        <v>778</v>
      </c>
      <c r="G123" s="191" t="s">
        <v>780</v>
      </c>
      <c r="H123" s="192" t="s">
        <v>25</v>
      </c>
      <c r="I123" s="202">
        <v>1.73</v>
      </c>
      <c r="J123" s="324"/>
    </row>
    <row r="124" spans="1:10" x14ac:dyDescent="0.25">
      <c r="A124" s="322">
        <v>141</v>
      </c>
      <c r="B124" s="323" t="s">
        <v>802</v>
      </c>
      <c r="C124" s="209" t="s">
        <v>770</v>
      </c>
      <c r="D124" s="187" t="s">
        <v>771</v>
      </c>
      <c r="E124" s="188" t="s">
        <v>772</v>
      </c>
      <c r="F124" s="188" t="s">
        <v>773</v>
      </c>
      <c r="G124" s="191" t="s">
        <v>780</v>
      </c>
      <c r="H124" s="192" t="s">
        <v>25</v>
      </c>
      <c r="I124" s="202">
        <v>15.6</v>
      </c>
      <c r="J124" s="324">
        <v>19.809999999999999</v>
      </c>
    </row>
    <row r="125" spans="1:10" x14ac:dyDescent="0.25">
      <c r="A125" s="322"/>
      <c r="B125" s="323"/>
      <c r="C125" s="209" t="s">
        <v>774</v>
      </c>
      <c r="D125" s="187" t="s">
        <v>710</v>
      </c>
      <c r="E125" s="188" t="s">
        <v>711</v>
      </c>
      <c r="F125" s="188" t="s">
        <v>775</v>
      </c>
      <c r="G125" s="191" t="s">
        <v>780</v>
      </c>
      <c r="H125" s="192" t="s">
        <v>25</v>
      </c>
      <c r="I125" s="202">
        <v>34.31</v>
      </c>
      <c r="J125" s="324"/>
    </row>
    <row r="126" spans="1:10" x14ac:dyDescent="0.25">
      <c r="A126" s="322"/>
      <c r="B126" s="323"/>
      <c r="C126" s="209" t="s">
        <v>776</v>
      </c>
      <c r="D126" s="187" t="s">
        <v>763</v>
      </c>
      <c r="E126" s="188" t="s">
        <v>777</v>
      </c>
      <c r="F126" s="188" t="s">
        <v>778</v>
      </c>
      <c r="G126" s="191" t="s">
        <v>780</v>
      </c>
      <c r="H126" s="192" t="s">
        <v>25</v>
      </c>
      <c r="I126" s="202">
        <v>19.809999999999999</v>
      </c>
      <c r="J126" s="324"/>
    </row>
    <row r="127" spans="1:10" x14ac:dyDescent="0.25">
      <c r="A127" s="322">
        <v>150</v>
      </c>
      <c r="B127" s="323" t="s">
        <v>803</v>
      </c>
      <c r="C127" s="224" t="s">
        <v>785</v>
      </c>
      <c r="D127" s="225" t="s">
        <v>786</v>
      </c>
      <c r="E127" s="226" t="s">
        <v>767</v>
      </c>
      <c r="F127" s="193" t="s">
        <v>787</v>
      </c>
      <c r="G127" s="191" t="s">
        <v>780</v>
      </c>
      <c r="H127" s="227" t="s">
        <v>25</v>
      </c>
      <c r="I127" s="202">
        <v>10.3</v>
      </c>
      <c r="J127" s="324">
        <v>10.18</v>
      </c>
    </row>
    <row r="128" spans="1:10" x14ac:dyDescent="0.25">
      <c r="A128" s="322"/>
      <c r="B128" s="323"/>
      <c r="C128" s="209" t="s">
        <v>770</v>
      </c>
      <c r="D128" s="187" t="s">
        <v>771</v>
      </c>
      <c r="E128" s="188" t="s">
        <v>772</v>
      </c>
      <c r="F128" s="188" t="s">
        <v>773</v>
      </c>
      <c r="G128" s="191" t="s">
        <v>780</v>
      </c>
      <c r="H128" s="192" t="s">
        <v>25</v>
      </c>
      <c r="I128" s="202">
        <v>7.4</v>
      </c>
      <c r="J128" s="324"/>
    </row>
    <row r="129" spans="1:10" x14ac:dyDescent="0.25">
      <c r="A129" s="322"/>
      <c r="B129" s="323"/>
      <c r="C129" s="209" t="s">
        <v>774</v>
      </c>
      <c r="D129" s="187" t="s">
        <v>710</v>
      </c>
      <c r="E129" s="188" t="s">
        <v>711</v>
      </c>
      <c r="F129" s="188" t="s">
        <v>775</v>
      </c>
      <c r="G129" s="191" t="s">
        <v>780</v>
      </c>
      <c r="H129" s="192" t="s">
        <v>25</v>
      </c>
      <c r="I129" s="202">
        <v>10.18</v>
      </c>
      <c r="J129" s="324"/>
    </row>
    <row r="130" spans="1:10" x14ac:dyDescent="0.25">
      <c r="A130" s="322">
        <v>152</v>
      </c>
      <c r="B130" s="323" t="s">
        <v>804</v>
      </c>
      <c r="C130" s="209" t="s">
        <v>770</v>
      </c>
      <c r="D130" s="187" t="s">
        <v>771</v>
      </c>
      <c r="E130" s="188" t="s">
        <v>772</v>
      </c>
      <c r="F130" s="188" t="s">
        <v>773</v>
      </c>
      <c r="G130" s="191" t="s">
        <v>780</v>
      </c>
      <c r="H130" s="192" t="s">
        <v>25</v>
      </c>
      <c r="I130" s="202">
        <v>34.5</v>
      </c>
      <c r="J130" s="324">
        <v>40.369999999999997</v>
      </c>
    </row>
    <row r="131" spans="1:10" x14ac:dyDescent="0.25">
      <c r="A131" s="322"/>
      <c r="B131" s="323"/>
      <c r="C131" s="209" t="s">
        <v>774</v>
      </c>
      <c r="D131" s="187" t="s">
        <v>710</v>
      </c>
      <c r="E131" s="188" t="s">
        <v>711</v>
      </c>
      <c r="F131" s="188" t="s">
        <v>775</v>
      </c>
      <c r="G131" s="191" t="s">
        <v>780</v>
      </c>
      <c r="H131" s="192" t="s">
        <v>25</v>
      </c>
      <c r="I131" s="202">
        <v>46.71</v>
      </c>
      <c r="J131" s="324"/>
    </row>
    <row r="132" spans="1:10" x14ac:dyDescent="0.25">
      <c r="A132" s="322"/>
      <c r="B132" s="323"/>
      <c r="C132" s="209" t="s">
        <v>776</v>
      </c>
      <c r="D132" s="187" t="s">
        <v>763</v>
      </c>
      <c r="E132" s="188" t="s">
        <v>777</v>
      </c>
      <c r="F132" s="188" t="s">
        <v>778</v>
      </c>
      <c r="G132" s="191" t="s">
        <v>780</v>
      </c>
      <c r="H132" s="192" t="s">
        <v>25</v>
      </c>
      <c r="I132" s="202">
        <v>40.369999999999997</v>
      </c>
      <c r="J132" s="324"/>
    </row>
    <row r="133" spans="1:10" x14ac:dyDescent="0.25">
      <c r="A133" s="322">
        <v>153</v>
      </c>
      <c r="B133" s="323" t="s">
        <v>805</v>
      </c>
      <c r="C133" s="209" t="s">
        <v>770</v>
      </c>
      <c r="D133" s="187" t="s">
        <v>771</v>
      </c>
      <c r="E133" s="188" t="s">
        <v>772</v>
      </c>
      <c r="F133" s="188" t="s">
        <v>773</v>
      </c>
      <c r="G133" s="191" t="s">
        <v>780</v>
      </c>
      <c r="H133" s="192" t="s">
        <v>25</v>
      </c>
      <c r="I133" s="202">
        <v>12.2</v>
      </c>
      <c r="J133" s="324">
        <v>12.2</v>
      </c>
    </row>
    <row r="134" spans="1:10" x14ac:dyDescent="0.25">
      <c r="A134" s="322"/>
      <c r="B134" s="323"/>
      <c r="C134" s="209" t="s">
        <v>774</v>
      </c>
      <c r="D134" s="187" t="s">
        <v>710</v>
      </c>
      <c r="E134" s="188" t="s">
        <v>711</v>
      </c>
      <c r="F134" s="188" t="s">
        <v>775</v>
      </c>
      <c r="G134" s="191" t="s">
        <v>780</v>
      </c>
      <c r="H134" s="192" t="s">
        <v>25</v>
      </c>
      <c r="I134" s="202">
        <v>11.56</v>
      </c>
      <c r="J134" s="324"/>
    </row>
    <row r="135" spans="1:10" x14ac:dyDescent="0.25">
      <c r="A135" s="322"/>
      <c r="B135" s="323"/>
      <c r="C135" s="209" t="s">
        <v>776</v>
      </c>
      <c r="D135" s="187" t="s">
        <v>763</v>
      </c>
      <c r="E135" s="188" t="s">
        <v>777</v>
      </c>
      <c r="F135" s="188" t="s">
        <v>778</v>
      </c>
      <c r="G135" s="191" t="s">
        <v>780</v>
      </c>
      <c r="H135" s="192" t="s">
        <v>25</v>
      </c>
      <c r="I135" s="202">
        <v>14.75</v>
      </c>
      <c r="J135" s="324"/>
    </row>
    <row r="136" spans="1:10" x14ac:dyDescent="0.25">
      <c r="A136" s="322">
        <v>155</v>
      </c>
      <c r="B136" s="323" t="s">
        <v>806</v>
      </c>
      <c r="C136" s="209" t="s">
        <v>770</v>
      </c>
      <c r="D136" s="187" t="s">
        <v>771</v>
      </c>
      <c r="E136" s="188" t="s">
        <v>772</v>
      </c>
      <c r="F136" s="188" t="s">
        <v>773</v>
      </c>
      <c r="G136" s="191" t="s">
        <v>780</v>
      </c>
      <c r="H136" s="192" t="s">
        <v>25</v>
      </c>
      <c r="I136" s="230">
        <v>44</v>
      </c>
      <c r="J136" s="324">
        <v>44</v>
      </c>
    </row>
    <row r="137" spans="1:10" x14ac:dyDescent="0.25">
      <c r="A137" s="322"/>
      <c r="B137" s="323"/>
      <c r="C137" s="209" t="s">
        <v>774</v>
      </c>
      <c r="D137" s="187" t="s">
        <v>710</v>
      </c>
      <c r="E137" s="188" t="s">
        <v>711</v>
      </c>
      <c r="F137" s="188" t="s">
        <v>775</v>
      </c>
      <c r="G137" s="191" t="s">
        <v>780</v>
      </c>
      <c r="H137" s="192" t="s">
        <v>25</v>
      </c>
      <c r="I137" s="230">
        <v>32</v>
      </c>
      <c r="J137" s="324"/>
    </row>
    <row r="138" spans="1:10" x14ac:dyDescent="0.25">
      <c r="A138" s="322"/>
      <c r="B138" s="323"/>
      <c r="C138" s="209" t="s">
        <v>776</v>
      </c>
      <c r="D138" s="187" t="s">
        <v>763</v>
      </c>
      <c r="E138" s="188" t="s">
        <v>777</v>
      </c>
      <c r="F138" s="188" t="s">
        <v>778</v>
      </c>
      <c r="G138" s="191" t="s">
        <v>780</v>
      </c>
      <c r="H138" s="192" t="s">
        <v>25</v>
      </c>
      <c r="I138" s="230">
        <v>64.150000000000006</v>
      </c>
      <c r="J138" s="324"/>
    </row>
    <row r="139" spans="1:10" x14ac:dyDescent="0.25">
      <c r="A139" s="322">
        <v>166</v>
      </c>
      <c r="B139" s="323" t="s">
        <v>807</v>
      </c>
      <c r="C139" s="209" t="s">
        <v>770</v>
      </c>
      <c r="D139" s="187" t="s">
        <v>771</v>
      </c>
      <c r="E139" s="188" t="s">
        <v>772</v>
      </c>
      <c r="F139" s="188" t="s">
        <v>773</v>
      </c>
      <c r="G139" s="191" t="s">
        <v>780</v>
      </c>
      <c r="H139" s="192" t="s">
        <v>25</v>
      </c>
      <c r="I139" s="230">
        <v>7.9</v>
      </c>
      <c r="J139" s="324">
        <v>10.3</v>
      </c>
    </row>
    <row r="140" spans="1:10" x14ac:dyDescent="0.25">
      <c r="A140" s="322"/>
      <c r="B140" s="323"/>
      <c r="C140" s="209" t="s">
        <v>774</v>
      </c>
      <c r="D140" s="187" t="s">
        <v>710</v>
      </c>
      <c r="E140" s="188" t="s">
        <v>711</v>
      </c>
      <c r="F140" s="188" t="s">
        <v>775</v>
      </c>
      <c r="G140" s="191" t="s">
        <v>780</v>
      </c>
      <c r="H140" s="192" t="s">
        <v>25</v>
      </c>
      <c r="I140" s="230">
        <v>11.11</v>
      </c>
      <c r="J140" s="324"/>
    </row>
    <row r="141" spans="1:10" x14ac:dyDescent="0.25">
      <c r="A141" s="330"/>
      <c r="B141" s="331"/>
      <c r="C141" s="228" t="s">
        <v>776</v>
      </c>
      <c r="D141" s="194" t="s">
        <v>763</v>
      </c>
      <c r="E141" s="195" t="s">
        <v>777</v>
      </c>
      <c r="F141" s="195" t="s">
        <v>778</v>
      </c>
      <c r="G141" s="191" t="s">
        <v>780</v>
      </c>
      <c r="H141" s="229" t="s">
        <v>25</v>
      </c>
      <c r="I141" s="230">
        <v>10.3</v>
      </c>
      <c r="J141" s="327"/>
    </row>
    <row r="142" spans="1:10" x14ac:dyDescent="0.25">
      <c r="A142" s="322">
        <v>167</v>
      </c>
      <c r="B142" s="323" t="s">
        <v>808</v>
      </c>
      <c r="C142" s="209" t="s">
        <v>770</v>
      </c>
      <c r="D142" s="187" t="s">
        <v>771</v>
      </c>
      <c r="E142" s="188" t="s">
        <v>772</v>
      </c>
      <c r="F142" s="188" t="s">
        <v>773</v>
      </c>
      <c r="G142" s="191" t="s">
        <v>780</v>
      </c>
      <c r="H142" s="192" t="s">
        <v>25</v>
      </c>
      <c r="I142" s="202">
        <v>4.9000000000000004</v>
      </c>
      <c r="J142" s="324">
        <v>5.66</v>
      </c>
    </row>
    <row r="143" spans="1:10" x14ac:dyDescent="0.25">
      <c r="A143" s="322"/>
      <c r="B143" s="323"/>
      <c r="C143" s="209" t="s">
        <v>774</v>
      </c>
      <c r="D143" s="187" t="s">
        <v>710</v>
      </c>
      <c r="E143" s="188" t="s">
        <v>711</v>
      </c>
      <c r="F143" s="188" t="s">
        <v>775</v>
      </c>
      <c r="G143" s="191" t="s">
        <v>780</v>
      </c>
      <c r="H143" s="192" t="s">
        <v>25</v>
      </c>
      <c r="I143" s="202">
        <v>8.3699999999999992</v>
      </c>
      <c r="J143" s="324"/>
    </row>
    <row r="144" spans="1:10" x14ac:dyDescent="0.25">
      <c r="A144" s="322"/>
      <c r="B144" s="323"/>
      <c r="C144" s="209" t="s">
        <v>776</v>
      </c>
      <c r="D144" s="187" t="s">
        <v>763</v>
      </c>
      <c r="E144" s="188" t="s">
        <v>777</v>
      </c>
      <c r="F144" s="188" t="s">
        <v>778</v>
      </c>
      <c r="G144" s="191" t="s">
        <v>780</v>
      </c>
      <c r="H144" s="192" t="s">
        <v>25</v>
      </c>
      <c r="I144" s="202">
        <v>5.66</v>
      </c>
      <c r="J144" s="324"/>
    </row>
    <row r="145" spans="1:10" x14ac:dyDescent="0.25">
      <c r="A145" s="322">
        <v>171</v>
      </c>
      <c r="B145" s="323" t="s">
        <v>809</v>
      </c>
      <c r="C145" s="209" t="s">
        <v>770</v>
      </c>
      <c r="D145" s="187" t="s">
        <v>771</v>
      </c>
      <c r="E145" s="188" t="s">
        <v>772</v>
      </c>
      <c r="F145" s="188" t="s">
        <v>773</v>
      </c>
      <c r="G145" s="191" t="s">
        <v>780</v>
      </c>
      <c r="H145" s="192" t="s">
        <v>25</v>
      </c>
      <c r="I145" s="202">
        <v>7.4</v>
      </c>
      <c r="J145" s="324">
        <v>8.8800000000000008</v>
      </c>
    </row>
    <row r="146" spans="1:10" x14ac:dyDescent="0.25">
      <c r="A146" s="322"/>
      <c r="B146" s="323"/>
      <c r="C146" s="209" t="s">
        <v>774</v>
      </c>
      <c r="D146" s="187" t="s">
        <v>710</v>
      </c>
      <c r="E146" s="188" t="s">
        <v>711</v>
      </c>
      <c r="F146" s="188" t="s">
        <v>775</v>
      </c>
      <c r="G146" s="191" t="s">
        <v>780</v>
      </c>
      <c r="H146" s="192" t="s">
        <v>25</v>
      </c>
      <c r="I146" s="202">
        <v>8.8800000000000008</v>
      </c>
      <c r="J146" s="324"/>
    </row>
    <row r="147" spans="1:10" x14ac:dyDescent="0.25">
      <c r="A147" s="322"/>
      <c r="B147" s="323"/>
      <c r="C147" s="209" t="s">
        <v>776</v>
      </c>
      <c r="D147" s="187" t="s">
        <v>763</v>
      </c>
      <c r="E147" s="188" t="s">
        <v>777</v>
      </c>
      <c r="F147" s="188" t="s">
        <v>778</v>
      </c>
      <c r="G147" s="191" t="s">
        <v>780</v>
      </c>
      <c r="H147" s="192" t="s">
        <v>25</v>
      </c>
      <c r="I147" s="202">
        <v>10.58</v>
      </c>
      <c r="J147" s="324"/>
    </row>
    <row r="148" spans="1:10" x14ac:dyDescent="0.25">
      <c r="A148" s="322">
        <v>177</v>
      </c>
      <c r="B148" s="323" t="s">
        <v>810</v>
      </c>
      <c r="C148" s="209" t="s">
        <v>770</v>
      </c>
      <c r="D148" s="187" t="s">
        <v>771</v>
      </c>
      <c r="E148" s="188" t="s">
        <v>772</v>
      </c>
      <c r="F148" s="188" t="s">
        <v>773</v>
      </c>
      <c r="G148" s="191" t="s">
        <v>780</v>
      </c>
      <c r="H148" s="192" t="s">
        <v>25</v>
      </c>
      <c r="I148" s="202">
        <v>3.99</v>
      </c>
      <c r="J148" s="324">
        <v>4.8099999999999996</v>
      </c>
    </row>
    <row r="149" spans="1:10" x14ac:dyDescent="0.25">
      <c r="A149" s="322"/>
      <c r="B149" s="323"/>
      <c r="C149" s="209" t="s">
        <v>774</v>
      </c>
      <c r="D149" s="187" t="s">
        <v>710</v>
      </c>
      <c r="E149" s="188" t="s">
        <v>711</v>
      </c>
      <c r="F149" s="188" t="s">
        <v>775</v>
      </c>
      <c r="G149" s="191" t="s">
        <v>780</v>
      </c>
      <c r="H149" s="192" t="s">
        <v>25</v>
      </c>
      <c r="I149" s="202">
        <v>4.8099999999999996</v>
      </c>
      <c r="J149" s="324"/>
    </row>
    <row r="150" spans="1:10" x14ac:dyDescent="0.25">
      <c r="A150" s="322"/>
      <c r="B150" s="323"/>
      <c r="C150" s="209" t="s">
        <v>776</v>
      </c>
      <c r="D150" s="187" t="s">
        <v>763</v>
      </c>
      <c r="E150" s="188" t="s">
        <v>777</v>
      </c>
      <c r="F150" s="188" t="s">
        <v>778</v>
      </c>
      <c r="G150" s="191" t="s">
        <v>780</v>
      </c>
      <c r="H150" s="192" t="s">
        <v>25</v>
      </c>
      <c r="I150" s="202">
        <v>4.8600000000000003</v>
      </c>
      <c r="J150" s="324"/>
    </row>
    <row r="151" spans="1:10" x14ac:dyDescent="0.25">
      <c r="A151" s="322">
        <v>178</v>
      </c>
      <c r="B151" s="323" t="s">
        <v>811</v>
      </c>
      <c r="C151" s="209" t="s">
        <v>770</v>
      </c>
      <c r="D151" s="187" t="s">
        <v>771</v>
      </c>
      <c r="E151" s="188" t="s">
        <v>772</v>
      </c>
      <c r="F151" s="188" t="s">
        <v>773</v>
      </c>
      <c r="G151" s="191" t="s">
        <v>780</v>
      </c>
      <c r="H151" s="192" t="s">
        <v>25</v>
      </c>
      <c r="I151" s="202">
        <v>145</v>
      </c>
      <c r="J151" s="324">
        <v>185.01</v>
      </c>
    </row>
    <row r="152" spans="1:10" x14ac:dyDescent="0.25">
      <c r="A152" s="322"/>
      <c r="B152" s="323"/>
      <c r="C152" s="209" t="s">
        <v>774</v>
      </c>
      <c r="D152" s="187" t="s">
        <v>710</v>
      </c>
      <c r="E152" s="188" t="s">
        <v>711</v>
      </c>
      <c r="F152" s="188" t="s">
        <v>775</v>
      </c>
      <c r="G152" s="191" t="s">
        <v>780</v>
      </c>
      <c r="H152" s="192" t="s">
        <v>25</v>
      </c>
      <c r="I152" s="202">
        <v>186.79</v>
      </c>
      <c r="J152" s="324"/>
    </row>
    <row r="153" spans="1:10" x14ac:dyDescent="0.25">
      <c r="A153" s="322"/>
      <c r="B153" s="323"/>
      <c r="C153" s="209" t="s">
        <v>776</v>
      </c>
      <c r="D153" s="187" t="s">
        <v>763</v>
      </c>
      <c r="E153" s="188" t="s">
        <v>777</v>
      </c>
      <c r="F153" s="188" t="s">
        <v>778</v>
      </c>
      <c r="G153" s="191" t="s">
        <v>780</v>
      </c>
      <c r="H153" s="192" t="s">
        <v>25</v>
      </c>
      <c r="I153" s="202">
        <v>185.01</v>
      </c>
      <c r="J153" s="324"/>
    </row>
    <row r="154" spans="1:10" x14ac:dyDescent="0.25">
      <c r="A154" s="322">
        <v>183</v>
      </c>
      <c r="B154" s="323" t="s">
        <v>812</v>
      </c>
      <c r="C154" s="209" t="s">
        <v>770</v>
      </c>
      <c r="D154" s="187" t="s">
        <v>771</v>
      </c>
      <c r="E154" s="188" t="s">
        <v>772</v>
      </c>
      <c r="F154" s="188" t="s">
        <v>773</v>
      </c>
      <c r="G154" s="191" t="s">
        <v>780</v>
      </c>
      <c r="H154" s="192" t="s">
        <v>25</v>
      </c>
      <c r="I154" s="202">
        <v>89</v>
      </c>
      <c r="J154" s="324">
        <v>87.86</v>
      </c>
    </row>
    <row r="155" spans="1:10" x14ac:dyDescent="0.25">
      <c r="A155" s="322"/>
      <c r="B155" s="323"/>
      <c r="C155" s="209" t="s">
        <v>774</v>
      </c>
      <c r="D155" s="187" t="s">
        <v>710</v>
      </c>
      <c r="E155" s="188" t="s">
        <v>711</v>
      </c>
      <c r="F155" s="188" t="s">
        <v>775</v>
      </c>
      <c r="G155" s="191" t="s">
        <v>780</v>
      </c>
      <c r="H155" s="192" t="s">
        <v>25</v>
      </c>
      <c r="I155" s="202">
        <v>87.86</v>
      </c>
      <c r="J155" s="324"/>
    </row>
    <row r="156" spans="1:10" x14ac:dyDescent="0.25">
      <c r="A156" s="322"/>
      <c r="B156" s="323"/>
      <c r="C156" s="209" t="s">
        <v>776</v>
      </c>
      <c r="D156" s="187" t="s">
        <v>763</v>
      </c>
      <c r="E156" s="188" t="s">
        <v>777</v>
      </c>
      <c r="F156" s="188" t="s">
        <v>778</v>
      </c>
      <c r="G156" s="191" t="s">
        <v>780</v>
      </c>
      <c r="H156" s="192" t="s">
        <v>25</v>
      </c>
      <c r="I156" s="202">
        <v>83.96</v>
      </c>
      <c r="J156" s="324"/>
    </row>
    <row r="157" spans="1:10" x14ac:dyDescent="0.25">
      <c r="A157" s="322">
        <v>196</v>
      </c>
      <c r="B157" s="323" t="s">
        <v>813</v>
      </c>
      <c r="C157" s="224" t="s">
        <v>785</v>
      </c>
      <c r="D157" s="225" t="s">
        <v>786</v>
      </c>
      <c r="E157" s="226" t="s">
        <v>767</v>
      </c>
      <c r="F157" s="193" t="s">
        <v>787</v>
      </c>
      <c r="G157" s="191" t="s">
        <v>780</v>
      </c>
      <c r="H157" s="227" t="s">
        <v>25</v>
      </c>
      <c r="I157" s="202">
        <v>1632.93</v>
      </c>
      <c r="J157" s="324">
        <v>1632.93</v>
      </c>
    </row>
    <row r="158" spans="1:10" x14ac:dyDescent="0.25">
      <c r="A158" s="322"/>
      <c r="B158" s="323"/>
      <c r="C158" s="209" t="s">
        <v>770</v>
      </c>
      <c r="D158" s="187" t="s">
        <v>771</v>
      </c>
      <c r="E158" s="188" t="s">
        <v>772</v>
      </c>
      <c r="F158" s="188" t="s">
        <v>773</v>
      </c>
      <c r="G158" s="191" t="s">
        <v>780</v>
      </c>
      <c r="H158" s="192" t="s">
        <v>25</v>
      </c>
      <c r="I158" s="202">
        <v>1185</v>
      </c>
      <c r="J158" s="324"/>
    </row>
    <row r="159" spans="1:10" x14ac:dyDescent="0.25">
      <c r="A159" s="322"/>
      <c r="B159" s="323"/>
      <c r="C159" s="209" t="s">
        <v>774</v>
      </c>
      <c r="D159" s="187" t="s">
        <v>710</v>
      </c>
      <c r="E159" s="188" t="s">
        <v>711</v>
      </c>
      <c r="F159" s="188" t="s">
        <v>775</v>
      </c>
      <c r="G159" s="191" t="s">
        <v>780</v>
      </c>
      <c r="H159" s="192" t="s">
        <v>25</v>
      </c>
      <c r="I159" s="202">
        <v>2040.55</v>
      </c>
      <c r="J159" s="324"/>
    </row>
    <row r="160" spans="1:10" x14ac:dyDescent="0.25">
      <c r="A160" s="322">
        <v>200</v>
      </c>
      <c r="B160" s="323" t="s">
        <v>814</v>
      </c>
      <c r="C160" s="209" t="s">
        <v>770</v>
      </c>
      <c r="D160" s="187" t="s">
        <v>771</v>
      </c>
      <c r="E160" s="188" t="s">
        <v>772</v>
      </c>
      <c r="F160" s="188" t="s">
        <v>773</v>
      </c>
      <c r="G160" s="191" t="s">
        <v>780</v>
      </c>
      <c r="H160" s="192" t="s">
        <v>25</v>
      </c>
      <c r="I160" s="202">
        <v>10.5</v>
      </c>
      <c r="J160" s="324">
        <v>11.32</v>
      </c>
    </row>
    <row r="161" spans="1:10" x14ac:dyDescent="0.25">
      <c r="A161" s="322"/>
      <c r="B161" s="323"/>
      <c r="C161" s="209" t="s">
        <v>774</v>
      </c>
      <c r="D161" s="187" t="s">
        <v>710</v>
      </c>
      <c r="E161" s="188" t="s">
        <v>711</v>
      </c>
      <c r="F161" s="188" t="s">
        <v>775</v>
      </c>
      <c r="G161" s="191" t="s">
        <v>780</v>
      </c>
      <c r="H161" s="192" t="s">
        <v>25</v>
      </c>
      <c r="I161" s="202">
        <v>18.87</v>
      </c>
      <c r="J161" s="324"/>
    </row>
    <row r="162" spans="1:10" x14ac:dyDescent="0.25">
      <c r="A162" s="322"/>
      <c r="B162" s="323"/>
      <c r="C162" s="209" t="s">
        <v>776</v>
      </c>
      <c r="D162" s="187" t="s">
        <v>763</v>
      </c>
      <c r="E162" s="188" t="s">
        <v>777</v>
      </c>
      <c r="F162" s="188" t="s">
        <v>778</v>
      </c>
      <c r="G162" s="191" t="s">
        <v>780</v>
      </c>
      <c r="H162" s="192" t="s">
        <v>25</v>
      </c>
      <c r="I162" s="202">
        <v>11.32</v>
      </c>
      <c r="J162" s="324"/>
    </row>
    <row r="163" spans="1:10" x14ac:dyDescent="0.25">
      <c r="A163" s="322">
        <v>207</v>
      </c>
      <c r="B163" s="323" t="s">
        <v>815</v>
      </c>
      <c r="C163" s="209" t="s">
        <v>785</v>
      </c>
      <c r="D163" s="187" t="s">
        <v>786</v>
      </c>
      <c r="E163" s="188" t="s">
        <v>767</v>
      </c>
      <c r="F163" s="188" t="s">
        <v>787</v>
      </c>
      <c r="G163" s="191" t="s">
        <v>780</v>
      </c>
      <c r="H163" s="192" t="s">
        <v>25</v>
      </c>
      <c r="I163" s="202">
        <v>9.92</v>
      </c>
      <c r="J163" s="324">
        <v>9.2200000000000006</v>
      </c>
    </row>
    <row r="164" spans="1:10" x14ac:dyDescent="0.25">
      <c r="A164" s="322"/>
      <c r="B164" s="323"/>
      <c r="C164" s="209" t="s">
        <v>795</v>
      </c>
      <c r="D164" s="187" t="s">
        <v>796</v>
      </c>
      <c r="E164" s="188" t="s">
        <v>797</v>
      </c>
      <c r="F164" s="188" t="s">
        <v>798</v>
      </c>
      <c r="G164" s="191" t="s">
        <v>780</v>
      </c>
      <c r="H164" s="192" t="s">
        <v>25</v>
      </c>
      <c r="I164" s="202">
        <v>9.2200000000000006</v>
      </c>
      <c r="J164" s="324"/>
    </row>
    <row r="165" spans="1:10" x14ac:dyDescent="0.25">
      <c r="A165" s="322"/>
      <c r="B165" s="323"/>
      <c r="C165" s="209" t="s">
        <v>816</v>
      </c>
      <c r="D165" s="187" t="s">
        <v>726</v>
      </c>
      <c r="E165" s="188" t="s">
        <v>727</v>
      </c>
      <c r="F165" s="188" t="s">
        <v>817</v>
      </c>
      <c r="G165" s="191">
        <v>42795</v>
      </c>
      <c r="H165" s="192" t="s">
        <v>25</v>
      </c>
      <c r="I165" s="202">
        <v>7.17</v>
      </c>
      <c r="J165" s="324"/>
    </row>
    <row r="166" spans="1:10" x14ac:dyDescent="0.25">
      <c r="A166" s="322">
        <v>209</v>
      </c>
      <c r="B166" s="323" t="s">
        <v>818</v>
      </c>
      <c r="C166" s="209" t="s">
        <v>770</v>
      </c>
      <c r="D166" s="187" t="s">
        <v>771</v>
      </c>
      <c r="E166" s="188" t="s">
        <v>772</v>
      </c>
      <c r="F166" s="188" t="s">
        <v>773</v>
      </c>
      <c r="G166" s="191" t="s">
        <v>780</v>
      </c>
      <c r="H166" s="192" t="s">
        <v>25</v>
      </c>
      <c r="I166" s="202">
        <v>24.5</v>
      </c>
      <c r="J166" s="324">
        <v>34.96</v>
      </c>
    </row>
    <row r="167" spans="1:10" x14ac:dyDescent="0.25">
      <c r="A167" s="322"/>
      <c r="B167" s="323"/>
      <c r="C167" s="209" t="s">
        <v>774</v>
      </c>
      <c r="D167" s="187" t="s">
        <v>710</v>
      </c>
      <c r="E167" s="188" t="s">
        <v>711</v>
      </c>
      <c r="F167" s="188" t="s">
        <v>775</v>
      </c>
      <c r="G167" s="191" t="s">
        <v>780</v>
      </c>
      <c r="H167" s="192" t="s">
        <v>25</v>
      </c>
      <c r="I167" s="202">
        <v>34.96</v>
      </c>
      <c r="J167" s="324"/>
    </row>
    <row r="168" spans="1:10" x14ac:dyDescent="0.25">
      <c r="A168" s="322"/>
      <c r="B168" s="323"/>
      <c r="C168" s="209" t="s">
        <v>776</v>
      </c>
      <c r="D168" s="187" t="s">
        <v>763</v>
      </c>
      <c r="E168" s="188" t="s">
        <v>777</v>
      </c>
      <c r="F168" s="188" t="s">
        <v>778</v>
      </c>
      <c r="G168" s="191" t="s">
        <v>780</v>
      </c>
      <c r="H168" s="192" t="s">
        <v>25</v>
      </c>
      <c r="I168" s="202">
        <v>67.03</v>
      </c>
      <c r="J168" s="324"/>
    </row>
    <row r="169" spans="1:10" x14ac:dyDescent="0.25">
      <c r="A169" s="322">
        <v>83</v>
      </c>
      <c r="B169" s="323" t="s">
        <v>206</v>
      </c>
      <c r="C169" s="209" t="s">
        <v>776</v>
      </c>
      <c r="D169" s="187" t="s">
        <v>763</v>
      </c>
      <c r="E169" s="188" t="s">
        <v>777</v>
      </c>
      <c r="F169" s="188" t="s">
        <v>778</v>
      </c>
      <c r="G169" s="191">
        <v>42767</v>
      </c>
      <c r="H169" s="192" t="s">
        <v>25</v>
      </c>
      <c r="I169" s="202">
        <v>4.55</v>
      </c>
      <c r="J169" s="324">
        <v>4.55</v>
      </c>
    </row>
    <row r="170" spans="1:10" x14ac:dyDescent="0.25">
      <c r="A170" s="322"/>
      <c r="B170" s="323"/>
      <c r="C170" s="209" t="s">
        <v>770</v>
      </c>
      <c r="D170" s="187" t="s">
        <v>771</v>
      </c>
      <c r="E170" s="188" t="s">
        <v>772</v>
      </c>
      <c r="F170" s="188" t="s">
        <v>773</v>
      </c>
      <c r="G170" s="191">
        <v>42767</v>
      </c>
      <c r="H170" s="192" t="s">
        <v>25</v>
      </c>
      <c r="I170" s="202">
        <v>4.55</v>
      </c>
      <c r="J170" s="324"/>
    </row>
    <row r="171" spans="1:10" x14ac:dyDescent="0.25">
      <c r="A171" s="322"/>
      <c r="B171" s="323"/>
      <c r="C171" s="209" t="s">
        <v>754</v>
      </c>
      <c r="D171" s="187" t="s">
        <v>714</v>
      </c>
      <c r="E171" s="188" t="s">
        <v>715</v>
      </c>
      <c r="F171" s="188" t="s">
        <v>755</v>
      </c>
      <c r="G171" s="191">
        <v>42767</v>
      </c>
      <c r="H171" s="192" t="s">
        <v>25</v>
      </c>
      <c r="I171" s="202">
        <v>4.75</v>
      </c>
      <c r="J171" s="324"/>
    </row>
    <row r="172" spans="1:10" x14ac:dyDescent="0.25">
      <c r="A172" s="322">
        <v>86</v>
      </c>
      <c r="B172" s="323" t="s">
        <v>330</v>
      </c>
      <c r="C172" s="209" t="s">
        <v>776</v>
      </c>
      <c r="D172" s="187" t="s">
        <v>763</v>
      </c>
      <c r="E172" s="188" t="s">
        <v>777</v>
      </c>
      <c r="F172" s="188" t="s">
        <v>778</v>
      </c>
      <c r="G172" s="191">
        <v>42767</v>
      </c>
      <c r="H172" s="192" t="s">
        <v>25</v>
      </c>
      <c r="I172" s="202">
        <v>6.85</v>
      </c>
      <c r="J172" s="326">
        <v>6.85</v>
      </c>
    </row>
    <row r="173" spans="1:10" x14ac:dyDescent="0.25">
      <c r="A173" s="322"/>
      <c r="B173" s="323"/>
      <c r="C173" s="209" t="s">
        <v>770</v>
      </c>
      <c r="D173" s="187" t="s">
        <v>771</v>
      </c>
      <c r="E173" s="188" t="s">
        <v>772</v>
      </c>
      <c r="F173" s="188" t="s">
        <v>773</v>
      </c>
      <c r="G173" s="191">
        <v>42767</v>
      </c>
      <c r="H173" s="192" t="s">
        <v>25</v>
      </c>
      <c r="I173" s="202">
        <v>6.65</v>
      </c>
      <c r="J173" s="326"/>
    </row>
    <row r="174" spans="1:10" x14ac:dyDescent="0.25">
      <c r="A174" s="322"/>
      <c r="B174" s="323"/>
      <c r="C174" s="209" t="s">
        <v>754</v>
      </c>
      <c r="D174" s="187" t="s">
        <v>714</v>
      </c>
      <c r="E174" s="188" t="s">
        <v>715</v>
      </c>
      <c r="F174" s="188" t="s">
        <v>755</v>
      </c>
      <c r="G174" s="191">
        <v>42767</v>
      </c>
      <c r="H174" s="192" t="s">
        <v>25</v>
      </c>
      <c r="I174" s="202">
        <v>7.25</v>
      </c>
      <c r="J174" s="326"/>
    </row>
    <row r="175" spans="1:10" x14ac:dyDescent="0.25">
      <c r="A175" s="322">
        <v>87</v>
      </c>
      <c r="B175" s="323" t="s">
        <v>333</v>
      </c>
      <c r="C175" s="209" t="s">
        <v>776</v>
      </c>
      <c r="D175" s="187" t="s">
        <v>763</v>
      </c>
      <c r="E175" s="188" t="s">
        <v>777</v>
      </c>
      <c r="F175" s="188" t="s">
        <v>778</v>
      </c>
      <c r="G175" s="191">
        <v>42767</v>
      </c>
      <c r="H175" s="192" t="s">
        <v>25</v>
      </c>
      <c r="I175" s="202">
        <v>74.88</v>
      </c>
      <c r="J175" s="326">
        <v>74.88</v>
      </c>
    </row>
    <row r="176" spans="1:10" x14ac:dyDescent="0.25">
      <c r="A176" s="322"/>
      <c r="B176" s="323"/>
      <c r="C176" s="209" t="s">
        <v>770</v>
      </c>
      <c r="D176" s="187" t="s">
        <v>771</v>
      </c>
      <c r="E176" s="188" t="s">
        <v>772</v>
      </c>
      <c r="F176" s="188" t="s">
        <v>773</v>
      </c>
      <c r="G176" s="191">
        <v>42767</v>
      </c>
      <c r="H176" s="192" t="s">
        <v>25</v>
      </c>
      <c r="I176" s="202">
        <v>74.349999999999994</v>
      </c>
      <c r="J176" s="326"/>
    </row>
    <row r="177" spans="1:10" x14ac:dyDescent="0.25">
      <c r="A177" s="322"/>
      <c r="B177" s="323"/>
      <c r="C177" s="209" t="s">
        <v>754</v>
      </c>
      <c r="D177" s="187" t="s">
        <v>714</v>
      </c>
      <c r="E177" s="188" t="s">
        <v>715</v>
      </c>
      <c r="F177" s="188" t="s">
        <v>755</v>
      </c>
      <c r="G177" s="191">
        <v>42767</v>
      </c>
      <c r="H177" s="192" t="s">
        <v>25</v>
      </c>
      <c r="I177" s="202">
        <v>114.94</v>
      </c>
      <c r="J177" s="326"/>
    </row>
    <row r="178" spans="1:10" x14ac:dyDescent="0.25">
      <c r="A178" s="322">
        <v>90</v>
      </c>
      <c r="B178" s="323" t="s">
        <v>331</v>
      </c>
      <c r="C178" s="209" t="s">
        <v>776</v>
      </c>
      <c r="D178" s="187" t="s">
        <v>763</v>
      </c>
      <c r="E178" s="188" t="s">
        <v>777</v>
      </c>
      <c r="F178" s="188" t="s">
        <v>778</v>
      </c>
      <c r="G178" s="191">
        <v>42767</v>
      </c>
      <c r="H178" s="192" t="s">
        <v>25</v>
      </c>
      <c r="I178" s="202">
        <v>14.01</v>
      </c>
      <c r="J178" s="326">
        <v>14.36</v>
      </c>
    </row>
    <row r="179" spans="1:10" x14ac:dyDescent="0.25">
      <c r="A179" s="322"/>
      <c r="B179" s="323"/>
      <c r="C179" s="209" t="s">
        <v>770</v>
      </c>
      <c r="D179" s="187" t="s">
        <v>771</v>
      </c>
      <c r="E179" s="188" t="s">
        <v>772</v>
      </c>
      <c r="F179" s="188" t="s">
        <v>773</v>
      </c>
      <c r="G179" s="191">
        <v>42767</v>
      </c>
      <c r="H179" s="192" t="s">
        <v>25</v>
      </c>
      <c r="I179" s="202">
        <v>14.36</v>
      </c>
      <c r="J179" s="326"/>
    </row>
    <row r="180" spans="1:10" x14ac:dyDescent="0.25">
      <c r="A180" s="322"/>
      <c r="B180" s="323"/>
      <c r="C180" s="209" t="s">
        <v>754</v>
      </c>
      <c r="D180" s="187" t="s">
        <v>714</v>
      </c>
      <c r="E180" s="188" t="s">
        <v>715</v>
      </c>
      <c r="F180" s="188" t="s">
        <v>755</v>
      </c>
      <c r="G180" s="191">
        <v>42767</v>
      </c>
      <c r="H180" s="192" t="s">
        <v>25</v>
      </c>
      <c r="I180" s="202">
        <v>15.74</v>
      </c>
      <c r="J180" s="326"/>
    </row>
    <row r="181" spans="1:10" x14ac:dyDescent="0.25">
      <c r="A181" s="322">
        <v>93</v>
      </c>
      <c r="B181" s="323" t="s">
        <v>332</v>
      </c>
      <c r="C181" s="209" t="s">
        <v>776</v>
      </c>
      <c r="D181" s="187" t="s">
        <v>763</v>
      </c>
      <c r="E181" s="188" t="s">
        <v>777</v>
      </c>
      <c r="F181" s="188" t="s">
        <v>778</v>
      </c>
      <c r="G181" s="191">
        <v>42767</v>
      </c>
      <c r="H181" s="192" t="s">
        <v>25</v>
      </c>
      <c r="I181" s="202">
        <v>39.380000000000003</v>
      </c>
      <c r="J181" s="324">
        <v>39.4</v>
      </c>
    </row>
    <row r="182" spans="1:10" x14ac:dyDescent="0.25">
      <c r="A182" s="322"/>
      <c r="B182" s="323"/>
      <c r="C182" s="209" t="s">
        <v>770</v>
      </c>
      <c r="D182" s="187" t="s">
        <v>771</v>
      </c>
      <c r="E182" s="188" t="s">
        <v>772</v>
      </c>
      <c r="F182" s="188" t="s">
        <v>773</v>
      </c>
      <c r="G182" s="191">
        <v>42767</v>
      </c>
      <c r="H182" s="192" t="s">
        <v>25</v>
      </c>
      <c r="I182" s="202">
        <v>39.4</v>
      </c>
      <c r="J182" s="324"/>
    </row>
    <row r="183" spans="1:10" x14ac:dyDescent="0.25">
      <c r="A183" s="322"/>
      <c r="B183" s="323"/>
      <c r="C183" s="209" t="s">
        <v>754</v>
      </c>
      <c r="D183" s="187" t="s">
        <v>714</v>
      </c>
      <c r="E183" s="188" t="s">
        <v>715</v>
      </c>
      <c r="F183" s="188" t="s">
        <v>755</v>
      </c>
      <c r="G183" s="191">
        <v>42767</v>
      </c>
      <c r="H183" s="192" t="s">
        <v>25</v>
      </c>
      <c r="I183" s="202">
        <v>40.65</v>
      </c>
      <c r="J183" s="324"/>
    </row>
    <row r="184" spans="1:10" x14ac:dyDescent="0.25">
      <c r="A184" s="322">
        <v>277</v>
      </c>
      <c r="B184" s="323" t="s">
        <v>538</v>
      </c>
      <c r="C184" s="188" t="s">
        <v>754</v>
      </c>
      <c r="D184" s="187" t="s">
        <v>714</v>
      </c>
      <c r="E184" s="188" t="s">
        <v>715</v>
      </c>
      <c r="F184" s="188" t="s">
        <v>755</v>
      </c>
      <c r="G184" s="191">
        <v>42795</v>
      </c>
      <c r="H184" s="192" t="s">
        <v>25</v>
      </c>
      <c r="I184" s="202">
        <v>17.37</v>
      </c>
      <c r="J184" s="326">
        <v>17.37</v>
      </c>
    </row>
    <row r="185" spans="1:10" x14ac:dyDescent="0.25">
      <c r="A185" s="322"/>
      <c r="B185" s="323"/>
      <c r="C185" s="188" t="s">
        <v>756</v>
      </c>
      <c r="D185" s="187" t="s">
        <v>757</v>
      </c>
      <c r="E185" s="188" t="s">
        <v>736</v>
      </c>
      <c r="F185" s="188" t="s">
        <v>758</v>
      </c>
      <c r="G185" s="191">
        <v>42795</v>
      </c>
      <c r="H185" s="192" t="s">
        <v>25</v>
      </c>
      <c r="I185" s="202">
        <v>14.48</v>
      </c>
      <c r="J185" s="326"/>
    </row>
    <row r="186" spans="1:10" x14ac:dyDescent="0.25">
      <c r="A186" s="322"/>
      <c r="B186" s="323"/>
      <c r="C186" s="188" t="s">
        <v>759</v>
      </c>
      <c r="D186" s="187" t="s">
        <v>730</v>
      </c>
      <c r="E186" s="188">
        <v>36342266</v>
      </c>
      <c r="F186" s="188" t="s">
        <v>748</v>
      </c>
      <c r="G186" s="191">
        <v>42795</v>
      </c>
      <c r="H186" s="192" t="s">
        <v>25</v>
      </c>
      <c r="I186" s="202">
        <v>17.43</v>
      </c>
      <c r="J186" s="326"/>
    </row>
    <row r="187" spans="1:10" x14ac:dyDescent="0.25">
      <c r="A187" s="322">
        <v>278</v>
      </c>
      <c r="B187" s="323" t="s">
        <v>819</v>
      </c>
      <c r="C187" s="188" t="s">
        <v>754</v>
      </c>
      <c r="D187" s="187" t="s">
        <v>714</v>
      </c>
      <c r="E187" s="188" t="s">
        <v>715</v>
      </c>
      <c r="F187" s="188" t="s">
        <v>755</v>
      </c>
      <c r="G187" s="191">
        <v>42795</v>
      </c>
      <c r="H187" s="192" t="s">
        <v>25</v>
      </c>
      <c r="I187" s="202">
        <v>2.2000000000000002</v>
      </c>
      <c r="J187" s="326">
        <v>1.65</v>
      </c>
    </row>
    <row r="188" spans="1:10" x14ac:dyDescent="0.25">
      <c r="A188" s="322"/>
      <c r="B188" s="323"/>
      <c r="C188" s="188" t="s">
        <v>756</v>
      </c>
      <c r="D188" s="187" t="s">
        <v>757</v>
      </c>
      <c r="E188" s="188" t="s">
        <v>736</v>
      </c>
      <c r="F188" s="188" t="s">
        <v>758</v>
      </c>
      <c r="G188" s="191">
        <v>42795</v>
      </c>
      <c r="H188" s="192" t="s">
        <v>25</v>
      </c>
      <c r="I188" s="202">
        <v>1.53</v>
      </c>
      <c r="J188" s="326"/>
    </row>
    <row r="189" spans="1:10" x14ac:dyDescent="0.25">
      <c r="A189" s="322"/>
      <c r="B189" s="323"/>
      <c r="C189" s="188" t="s">
        <v>759</v>
      </c>
      <c r="D189" s="187" t="s">
        <v>730</v>
      </c>
      <c r="E189" s="188">
        <v>36342266</v>
      </c>
      <c r="F189" s="188" t="s">
        <v>748</v>
      </c>
      <c r="G189" s="191">
        <v>42795</v>
      </c>
      <c r="H189" s="192" t="s">
        <v>25</v>
      </c>
      <c r="I189" s="202">
        <v>1.65</v>
      </c>
      <c r="J189" s="326"/>
    </row>
    <row r="190" spans="1:10" x14ac:dyDescent="0.25">
      <c r="A190" s="322">
        <v>279</v>
      </c>
      <c r="B190" s="323" t="s">
        <v>350</v>
      </c>
      <c r="C190" s="188" t="s">
        <v>754</v>
      </c>
      <c r="D190" s="187" t="s">
        <v>714</v>
      </c>
      <c r="E190" s="188" t="s">
        <v>715</v>
      </c>
      <c r="F190" s="188" t="s">
        <v>755</v>
      </c>
      <c r="G190" s="191">
        <v>42795</v>
      </c>
      <c r="H190" s="192" t="s">
        <v>25</v>
      </c>
      <c r="I190" s="202">
        <v>5</v>
      </c>
      <c r="J190" s="326">
        <v>4.47</v>
      </c>
    </row>
    <row r="191" spans="1:10" x14ac:dyDescent="0.25">
      <c r="A191" s="322"/>
      <c r="B191" s="323"/>
      <c r="C191" s="188" t="s">
        <v>756</v>
      </c>
      <c r="D191" s="187" t="s">
        <v>757</v>
      </c>
      <c r="E191" s="188" t="s">
        <v>736</v>
      </c>
      <c r="F191" s="188" t="s">
        <v>758</v>
      </c>
      <c r="G191" s="191">
        <v>42795</v>
      </c>
      <c r="H191" s="192" t="s">
        <v>25</v>
      </c>
      <c r="I191" s="202">
        <v>3.65</v>
      </c>
      <c r="J191" s="326"/>
    </row>
    <row r="192" spans="1:10" x14ac:dyDescent="0.25">
      <c r="A192" s="322"/>
      <c r="B192" s="323"/>
      <c r="C192" s="188" t="s">
        <v>759</v>
      </c>
      <c r="D192" s="187" t="s">
        <v>730</v>
      </c>
      <c r="E192" s="188">
        <v>36342266</v>
      </c>
      <c r="F192" s="188" t="s">
        <v>748</v>
      </c>
      <c r="G192" s="191">
        <v>42795</v>
      </c>
      <c r="H192" s="192" t="s">
        <v>25</v>
      </c>
      <c r="I192" s="202">
        <v>4.47</v>
      </c>
      <c r="J192" s="326"/>
    </row>
    <row r="193" spans="1:10" x14ac:dyDescent="0.25">
      <c r="A193" s="322">
        <v>280</v>
      </c>
      <c r="B193" s="323" t="s">
        <v>541</v>
      </c>
      <c r="C193" s="188" t="s">
        <v>754</v>
      </c>
      <c r="D193" s="187" t="s">
        <v>714</v>
      </c>
      <c r="E193" s="188" t="s">
        <v>715</v>
      </c>
      <c r="F193" s="188" t="s">
        <v>755</v>
      </c>
      <c r="G193" s="191">
        <v>42795</v>
      </c>
      <c r="H193" s="192" t="s">
        <v>25</v>
      </c>
      <c r="I193" s="190">
        <v>3.33</v>
      </c>
      <c r="J193" s="324">
        <v>3.26</v>
      </c>
    </row>
    <row r="194" spans="1:10" x14ac:dyDescent="0.25">
      <c r="A194" s="322"/>
      <c r="B194" s="323"/>
      <c r="C194" s="188" t="s">
        <v>756</v>
      </c>
      <c r="D194" s="187" t="s">
        <v>757</v>
      </c>
      <c r="E194" s="188" t="s">
        <v>736</v>
      </c>
      <c r="F194" s="188" t="s">
        <v>758</v>
      </c>
      <c r="G194" s="191">
        <v>42795</v>
      </c>
      <c r="H194" s="192" t="s">
        <v>25</v>
      </c>
      <c r="I194" s="190">
        <v>1.92</v>
      </c>
      <c r="J194" s="324"/>
    </row>
    <row r="195" spans="1:10" ht="15.75" thickBot="1" x14ac:dyDescent="0.3">
      <c r="A195" s="322"/>
      <c r="B195" s="323"/>
      <c r="C195" s="188" t="s">
        <v>759</v>
      </c>
      <c r="D195" s="187" t="s">
        <v>730</v>
      </c>
      <c r="E195" s="188">
        <v>36342266</v>
      </c>
      <c r="F195" s="188" t="s">
        <v>748</v>
      </c>
      <c r="G195" s="191">
        <v>42795</v>
      </c>
      <c r="H195" s="192" t="s">
        <v>25</v>
      </c>
      <c r="I195" s="190">
        <v>3.26</v>
      </c>
      <c r="J195" s="324"/>
    </row>
    <row r="196" spans="1:10" x14ac:dyDescent="0.25">
      <c r="A196" s="332">
        <v>137</v>
      </c>
      <c r="B196" s="335" t="s">
        <v>478</v>
      </c>
      <c r="C196" s="204" t="s">
        <v>820</v>
      </c>
      <c r="D196" s="205" t="s">
        <v>821</v>
      </c>
      <c r="E196" s="204"/>
      <c r="F196" s="204" t="s">
        <v>822</v>
      </c>
      <c r="G196" s="206">
        <v>42856</v>
      </c>
      <c r="H196" s="207" t="s">
        <v>25</v>
      </c>
      <c r="I196" s="208">
        <v>3200</v>
      </c>
      <c r="J196" s="338">
        <v>3200</v>
      </c>
    </row>
    <row r="197" spans="1:10" x14ac:dyDescent="0.25">
      <c r="A197" s="333"/>
      <c r="B197" s="336"/>
      <c r="C197" s="188" t="s">
        <v>823</v>
      </c>
      <c r="D197" s="209" t="s">
        <v>686</v>
      </c>
      <c r="E197" s="188" t="s">
        <v>687</v>
      </c>
      <c r="F197" s="188"/>
      <c r="G197" s="191">
        <v>42856</v>
      </c>
      <c r="H197" s="192" t="s">
        <v>25</v>
      </c>
      <c r="I197" s="202">
        <v>4005.3</v>
      </c>
      <c r="J197" s="339"/>
    </row>
    <row r="198" spans="1:10" ht="15.75" thickBot="1" x14ac:dyDescent="0.3">
      <c r="A198" s="334"/>
      <c r="B198" s="337"/>
      <c r="C198" s="210" t="s">
        <v>824</v>
      </c>
      <c r="D198" s="211" t="s">
        <v>825</v>
      </c>
      <c r="E198" s="210" t="s">
        <v>826</v>
      </c>
      <c r="F198" s="210" t="s">
        <v>827</v>
      </c>
      <c r="G198" s="212">
        <v>42917</v>
      </c>
      <c r="H198" s="213" t="s">
        <v>25</v>
      </c>
      <c r="I198" s="214">
        <v>1194</v>
      </c>
      <c r="J198" s="340"/>
    </row>
    <row r="199" spans="1:10" x14ac:dyDescent="0.25">
      <c r="A199" s="322">
        <v>185</v>
      </c>
      <c r="B199" s="323" t="s">
        <v>466</v>
      </c>
      <c r="C199" s="188" t="s">
        <v>828</v>
      </c>
      <c r="D199" s="187" t="s">
        <v>829</v>
      </c>
      <c r="E199" s="188" t="s">
        <v>830</v>
      </c>
      <c r="F199" s="188" t="s">
        <v>831</v>
      </c>
      <c r="G199" s="191">
        <v>42795</v>
      </c>
      <c r="H199" s="192" t="s">
        <v>25</v>
      </c>
      <c r="I199" s="202">
        <v>4.6100000000000003</v>
      </c>
      <c r="J199" s="324">
        <v>7.1</v>
      </c>
    </row>
    <row r="200" spans="1:10" x14ac:dyDescent="0.25">
      <c r="A200" s="322"/>
      <c r="B200" s="323"/>
      <c r="C200" s="188" t="s">
        <v>832</v>
      </c>
      <c r="D200" s="187"/>
      <c r="E200" s="188">
        <v>36143500</v>
      </c>
      <c r="F200" s="188" t="s">
        <v>833</v>
      </c>
      <c r="G200" s="191">
        <v>42795</v>
      </c>
      <c r="H200" s="192" t="s">
        <v>25</v>
      </c>
      <c r="I200" s="202">
        <v>7.1</v>
      </c>
      <c r="J200" s="324"/>
    </row>
    <row r="201" spans="1:10" x14ac:dyDescent="0.25">
      <c r="A201" s="322"/>
      <c r="B201" s="323"/>
      <c r="C201" s="188" t="s">
        <v>834</v>
      </c>
      <c r="D201" s="187" t="s">
        <v>835</v>
      </c>
      <c r="E201" s="231" t="s">
        <v>836</v>
      </c>
      <c r="F201" s="188" t="s">
        <v>837</v>
      </c>
      <c r="G201" s="191">
        <v>42795</v>
      </c>
      <c r="H201" s="192" t="s">
        <v>25</v>
      </c>
      <c r="I201" s="202">
        <v>12.72</v>
      </c>
      <c r="J201" s="324"/>
    </row>
    <row r="202" spans="1:10" x14ac:dyDescent="0.25">
      <c r="A202" s="322">
        <v>148</v>
      </c>
      <c r="B202" s="323" t="s">
        <v>83</v>
      </c>
      <c r="C202" s="188" t="s">
        <v>838</v>
      </c>
      <c r="D202" s="187" t="s">
        <v>839</v>
      </c>
      <c r="E202" s="188" t="s">
        <v>840</v>
      </c>
      <c r="F202" s="188" t="s">
        <v>841</v>
      </c>
      <c r="G202" s="191">
        <v>42826</v>
      </c>
      <c r="H202" s="192" t="s">
        <v>25</v>
      </c>
      <c r="I202" s="202">
        <v>1450</v>
      </c>
      <c r="J202" s="324">
        <v>1500</v>
      </c>
    </row>
    <row r="203" spans="1:10" x14ac:dyDescent="0.25">
      <c r="A203" s="322"/>
      <c r="B203" s="323"/>
      <c r="C203" s="188" t="s">
        <v>842</v>
      </c>
      <c r="D203" s="187" t="s">
        <v>843</v>
      </c>
      <c r="E203" s="188" t="s">
        <v>844</v>
      </c>
      <c r="F203" s="188" t="s">
        <v>845</v>
      </c>
      <c r="G203" s="191">
        <v>42795</v>
      </c>
      <c r="H203" s="192" t="s">
        <v>25</v>
      </c>
      <c r="I203" s="202">
        <v>1820</v>
      </c>
      <c r="J203" s="324"/>
    </row>
    <row r="204" spans="1:10" x14ac:dyDescent="0.25">
      <c r="A204" s="322"/>
      <c r="B204" s="323"/>
      <c r="C204" s="209" t="s">
        <v>846</v>
      </c>
      <c r="D204" s="187" t="s">
        <v>847</v>
      </c>
      <c r="E204" s="188" t="s">
        <v>848</v>
      </c>
      <c r="F204" s="188" t="s">
        <v>849</v>
      </c>
      <c r="G204" s="191">
        <v>42826</v>
      </c>
      <c r="H204" s="192" t="s">
        <v>25</v>
      </c>
      <c r="I204" s="202">
        <v>1500</v>
      </c>
      <c r="J204" s="324"/>
    </row>
    <row r="205" spans="1:10" x14ac:dyDescent="0.25">
      <c r="A205" s="322">
        <v>144</v>
      </c>
      <c r="B205" s="323" t="s">
        <v>850</v>
      </c>
      <c r="C205" s="196" t="s">
        <v>851</v>
      </c>
      <c r="D205" s="197" t="s">
        <v>852</v>
      </c>
      <c r="E205" s="196">
        <v>36272588</v>
      </c>
      <c r="F205" s="196" t="s">
        <v>853</v>
      </c>
      <c r="G205" s="189">
        <v>42758</v>
      </c>
      <c r="H205" s="198" t="s">
        <v>25</v>
      </c>
      <c r="I205" s="190">
        <v>3500</v>
      </c>
      <c r="J205" s="324">
        <v>3800</v>
      </c>
    </row>
    <row r="206" spans="1:10" x14ac:dyDescent="0.25">
      <c r="A206" s="322"/>
      <c r="B206" s="323"/>
      <c r="C206" s="196" t="s">
        <v>854</v>
      </c>
      <c r="D206" s="197" t="s">
        <v>855</v>
      </c>
      <c r="E206" s="196">
        <v>33646642</v>
      </c>
      <c r="F206" s="196"/>
      <c r="G206" s="189">
        <v>42758</v>
      </c>
      <c r="H206" s="198" t="s">
        <v>25</v>
      </c>
      <c r="I206" s="190">
        <v>3800</v>
      </c>
      <c r="J206" s="324"/>
    </row>
    <row r="207" spans="1:10" x14ac:dyDescent="0.25">
      <c r="A207" s="322"/>
      <c r="B207" s="323"/>
      <c r="C207" s="196" t="s">
        <v>856</v>
      </c>
      <c r="D207" s="197" t="s">
        <v>857</v>
      </c>
      <c r="E207" s="196">
        <v>36242644</v>
      </c>
      <c r="F207" s="196"/>
      <c r="G207" s="189">
        <v>42758</v>
      </c>
      <c r="H207" s="198" t="s">
        <v>25</v>
      </c>
      <c r="I207" s="190">
        <v>4000</v>
      </c>
      <c r="J207" s="324"/>
    </row>
    <row r="208" spans="1:10" x14ac:dyDescent="0.25">
      <c r="A208" s="322">
        <v>161</v>
      </c>
      <c r="B208" s="323" t="s">
        <v>858</v>
      </c>
      <c r="C208" s="209" t="s">
        <v>859</v>
      </c>
      <c r="D208" s="187"/>
      <c r="E208" s="188">
        <v>36533888</v>
      </c>
      <c r="F208" s="188" t="s">
        <v>860</v>
      </c>
      <c r="G208" s="191">
        <v>42736</v>
      </c>
      <c r="H208" s="192" t="s">
        <v>25</v>
      </c>
      <c r="I208" s="202">
        <v>245</v>
      </c>
      <c r="J208" s="324">
        <v>290</v>
      </c>
    </row>
    <row r="209" spans="1:10" x14ac:dyDescent="0.25">
      <c r="A209" s="322"/>
      <c r="B209" s="323"/>
      <c r="C209" s="209" t="s">
        <v>861</v>
      </c>
      <c r="D209" s="187"/>
      <c r="E209" s="188">
        <v>981347498</v>
      </c>
      <c r="F209" s="188" t="s">
        <v>862</v>
      </c>
      <c r="G209" s="191">
        <v>42736</v>
      </c>
      <c r="H209" s="192" t="s">
        <v>25</v>
      </c>
      <c r="I209" s="202">
        <v>290</v>
      </c>
      <c r="J209" s="324"/>
    </row>
    <row r="210" spans="1:10" x14ac:dyDescent="0.25">
      <c r="A210" s="322"/>
      <c r="B210" s="323"/>
      <c r="C210" s="209" t="s">
        <v>863</v>
      </c>
      <c r="D210" s="187" t="s">
        <v>864</v>
      </c>
      <c r="E210" s="188">
        <v>36242644</v>
      </c>
      <c r="F210" s="188" t="s">
        <v>831</v>
      </c>
      <c r="G210" s="191">
        <v>42736</v>
      </c>
      <c r="H210" s="192" t="s">
        <v>25</v>
      </c>
      <c r="I210" s="202">
        <v>490</v>
      </c>
      <c r="J210" s="324"/>
    </row>
    <row r="211" spans="1:10" x14ac:dyDescent="0.25">
      <c r="A211" s="322">
        <v>190</v>
      </c>
      <c r="B211" s="323" t="s">
        <v>484</v>
      </c>
      <c r="C211" s="199" t="s">
        <v>854</v>
      </c>
      <c r="D211" s="197" t="s">
        <v>855</v>
      </c>
      <c r="E211" s="196">
        <v>36251845</v>
      </c>
      <c r="F211" s="196" t="s">
        <v>865</v>
      </c>
      <c r="G211" s="189">
        <v>42736</v>
      </c>
      <c r="H211" s="198" t="s">
        <v>25</v>
      </c>
      <c r="I211" s="190">
        <v>240</v>
      </c>
      <c r="J211" s="324">
        <v>280</v>
      </c>
    </row>
    <row r="212" spans="1:10" x14ac:dyDescent="0.25">
      <c r="A212" s="322"/>
      <c r="B212" s="323"/>
      <c r="C212" s="199" t="s">
        <v>866</v>
      </c>
      <c r="D212" s="197" t="s">
        <v>867</v>
      </c>
      <c r="E212" s="196">
        <v>33643885</v>
      </c>
      <c r="F212" s="196" t="s">
        <v>868</v>
      </c>
      <c r="G212" s="189">
        <v>42736</v>
      </c>
      <c r="H212" s="198" t="s">
        <v>25</v>
      </c>
      <c r="I212" s="190">
        <v>310</v>
      </c>
      <c r="J212" s="324"/>
    </row>
    <row r="213" spans="1:10" x14ac:dyDescent="0.25">
      <c r="A213" s="322"/>
      <c r="B213" s="323"/>
      <c r="C213" s="199" t="s">
        <v>869</v>
      </c>
      <c r="D213" s="197" t="s">
        <v>870</v>
      </c>
      <c r="E213" s="196">
        <v>36372827</v>
      </c>
      <c r="F213" s="196" t="s">
        <v>831</v>
      </c>
      <c r="G213" s="189">
        <v>42736</v>
      </c>
      <c r="H213" s="198" t="s">
        <v>25</v>
      </c>
      <c r="I213" s="190">
        <v>280</v>
      </c>
      <c r="J213" s="324"/>
    </row>
    <row r="214" spans="1:10" x14ac:dyDescent="0.25">
      <c r="A214" s="322">
        <v>145</v>
      </c>
      <c r="B214" s="323" t="s">
        <v>591</v>
      </c>
      <c r="C214" s="188" t="s">
        <v>871</v>
      </c>
      <c r="D214" s="187" t="s">
        <v>872</v>
      </c>
      <c r="E214" s="188" t="s">
        <v>873</v>
      </c>
      <c r="F214" s="188" t="s">
        <v>737</v>
      </c>
      <c r="G214" s="191">
        <v>42795</v>
      </c>
      <c r="H214" s="192" t="s">
        <v>25</v>
      </c>
      <c r="I214" s="202">
        <v>941</v>
      </c>
      <c r="J214" s="324">
        <v>941</v>
      </c>
    </row>
    <row r="215" spans="1:10" x14ac:dyDescent="0.25">
      <c r="A215" s="322"/>
      <c r="B215" s="323"/>
      <c r="C215" s="188"/>
      <c r="D215" s="187"/>
      <c r="E215" s="188"/>
      <c r="F215" s="188"/>
      <c r="G215" s="191"/>
      <c r="H215" s="192"/>
      <c r="I215" s="202"/>
      <c r="J215" s="324"/>
    </row>
    <row r="216" spans="1:10" x14ac:dyDescent="0.25">
      <c r="A216" s="322"/>
      <c r="B216" s="323"/>
      <c r="C216" s="188"/>
      <c r="D216" s="187"/>
      <c r="E216" s="188"/>
      <c r="F216" s="188"/>
      <c r="G216" s="191"/>
      <c r="H216" s="192"/>
      <c r="I216" s="202"/>
      <c r="J216" s="324"/>
    </row>
    <row r="217" spans="1:10" x14ac:dyDescent="0.25">
      <c r="A217" s="322">
        <v>75</v>
      </c>
      <c r="B217" s="323" t="s">
        <v>467</v>
      </c>
      <c r="C217" s="209" t="s">
        <v>874</v>
      </c>
      <c r="D217" s="187" t="s">
        <v>722</v>
      </c>
      <c r="E217" s="188" t="s">
        <v>723</v>
      </c>
      <c r="F217" s="192" t="s">
        <v>875</v>
      </c>
      <c r="G217" s="191">
        <v>42948</v>
      </c>
      <c r="H217" s="192" t="s">
        <v>25</v>
      </c>
      <c r="I217" s="202">
        <v>129.9</v>
      </c>
      <c r="J217" s="324">
        <v>129.94999999999999</v>
      </c>
    </row>
    <row r="218" spans="1:10" x14ac:dyDescent="0.25">
      <c r="A218" s="322"/>
      <c r="B218" s="323"/>
      <c r="C218" s="209" t="s">
        <v>876</v>
      </c>
      <c r="D218" s="187" t="s">
        <v>877</v>
      </c>
      <c r="E218" s="188" t="s">
        <v>878</v>
      </c>
      <c r="F218" s="192" t="s">
        <v>879</v>
      </c>
      <c r="G218" s="191">
        <v>42948</v>
      </c>
      <c r="H218" s="192" t="s">
        <v>25</v>
      </c>
      <c r="I218" s="202">
        <v>129.94999999999999</v>
      </c>
      <c r="J218" s="324"/>
    </row>
    <row r="219" spans="1:10" x14ac:dyDescent="0.25">
      <c r="A219" s="322"/>
      <c r="B219" s="323"/>
      <c r="C219" s="209" t="s">
        <v>603</v>
      </c>
      <c r="D219" s="187" t="s">
        <v>604</v>
      </c>
      <c r="E219" s="188" t="s">
        <v>605</v>
      </c>
      <c r="F219" s="192" t="s">
        <v>880</v>
      </c>
      <c r="G219" s="191">
        <v>42948</v>
      </c>
      <c r="H219" s="192" t="s">
        <v>25</v>
      </c>
      <c r="I219" s="202">
        <v>142.38999999999999</v>
      </c>
      <c r="J219" s="324"/>
    </row>
    <row r="220" spans="1:10" x14ac:dyDescent="0.25">
      <c r="A220" s="322">
        <v>162</v>
      </c>
      <c r="B220" s="323" t="s">
        <v>881</v>
      </c>
      <c r="C220" s="209" t="s">
        <v>859</v>
      </c>
      <c r="D220" s="187" t="s">
        <v>882</v>
      </c>
      <c r="E220" s="188">
        <v>36533888</v>
      </c>
      <c r="F220" s="188" t="s">
        <v>860</v>
      </c>
      <c r="G220" s="191">
        <v>42767</v>
      </c>
      <c r="H220" s="192" t="s">
        <v>25</v>
      </c>
      <c r="I220" s="202">
        <v>105</v>
      </c>
      <c r="J220" s="324">
        <v>180</v>
      </c>
    </row>
    <row r="221" spans="1:10" x14ac:dyDescent="0.25">
      <c r="A221" s="322"/>
      <c r="B221" s="323"/>
      <c r="C221" s="209" t="s">
        <v>863</v>
      </c>
      <c r="D221" s="187" t="s">
        <v>864</v>
      </c>
      <c r="E221" s="188" t="s">
        <v>883</v>
      </c>
      <c r="F221" s="188" t="s">
        <v>831</v>
      </c>
      <c r="G221" s="191">
        <v>42767</v>
      </c>
      <c r="H221" s="192" t="s">
        <v>25</v>
      </c>
      <c r="I221" s="202">
        <v>200</v>
      </c>
      <c r="J221" s="324"/>
    </row>
    <row r="222" spans="1:10" x14ac:dyDescent="0.25">
      <c r="A222" s="322"/>
      <c r="B222" s="323"/>
      <c r="C222" s="209" t="s">
        <v>884</v>
      </c>
      <c r="D222" s="187" t="s">
        <v>885</v>
      </c>
      <c r="E222" s="188" t="s">
        <v>886</v>
      </c>
      <c r="F222" s="188" t="s">
        <v>887</v>
      </c>
      <c r="G222" s="191">
        <v>42767</v>
      </c>
      <c r="H222" s="192" t="s">
        <v>25</v>
      </c>
      <c r="I222" s="202">
        <v>180</v>
      </c>
      <c r="J222" s="324"/>
    </row>
    <row r="223" spans="1:10" x14ac:dyDescent="0.25">
      <c r="A223" s="322">
        <v>189</v>
      </c>
      <c r="B223" s="323" t="s">
        <v>888</v>
      </c>
      <c r="C223" s="209" t="s">
        <v>889</v>
      </c>
      <c r="D223" s="187" t="s">
        <v>890</v>
      </c>
      <c r="E223" s="188" t="s">
        <v>891</v>
      </c>
      <c r="F223" s="188" t="s">
        <v>892</v>
      </c>
      <c r="G223" s="191">
        <v>42767</v>
      </c>
      <c r="H223" s="192" t="s">
        <v>25</v>
      </c>
      <c r="I223" s="202">
        <v>3600</v>
      </c>
      <c r="J223" s="324">
        <v>2250</v>
      </c>
    </row>
    <row r="224" spans="1:10" x14ac:dyDescent="0.25">
      <c r="A224" s="322"/>
      <c r="B224" s="323"/>
      <c r="C224" s="199" t="s">
        <v>893</v>
      </c>
      <c r="D224" s="197" t="s">
        <v>894</v>
      </c>
      <c r="E224" s="199" t="s">
        <v>886</v>
      </c>
      <c r="F224" s="199" t="s">
        <v>887</v>
      </c>
      <c r="G224" s="189">
        <v>42767</v>
      </c>
      <c r="H224" s="198" t="s">
        <v>25</v>
      </c>
      <c r="I224" s="190">
        <v>2250</v>
      </c>
      <c r="J224" s="324"/>
    </row>
    <row r="225" spans="1:10" x14ac:dyDescent="0.25">
      <c r="A225" s="322"/>
      <c r="B225" s="323"/>
      <c r="C225" s="199" t="s">
        <v>895</v>
      </c>
      <c r="D225" s="197" t="s">
        <v>896</v>
      </c>
      <c r="E225" s="196" t="s">
        <v>897</v>
      </c>
      <c r="F225" s="196" t="s">
        <v>898</v>
      </c>
      <c r="G225" s="189">
        <v>42767</v>
      </c>
      <c r="H225" s="198" t="s">
        <v>25</v>
      </c>
      <c r="I225" s="190">
        <v>1800</v>
      </c>
      <c r="J225" s="324"/>
    </row>
    <row r="226" spans="1:10" x14ac:dyDescent="0.25">
      <c r="A226" s="322">
        <v>60</v>
      </c>
      <c r="B226" s="323" t="s">
        <v>472</v>
      </c>
      <c r="C226" s="188" t="s">
        <v>863</v>
      </c>
      <c r="D226" s="187" t="s">
        <v>864</v>
      </c>
      <c r="E226" s="188">
        <v>33226142</v>
      </c>
      <c r="F226" s="188" t="s">
        <v>831</v>
      </c>
      <c r="G226" s="191">
        <v>42795</v>
      </c>
      <c r="H226" s="192" t="s">
        <v>25</v>
      </c>
      <c r="I226" s="202">
        <v>32</v>
      </c>
      <c r="J226" s="324">
        <v>19.899999999999999</v>
      </c>
    </row>
    <row r="227" spans="1:10" x14ac:dyDescent="0.25">
      <c r="A227" s="322"/>
      <c r="B227" s="323"/>
      <c r="C227" s="188" t="s">
        <v>899</v>
      </c>
      <c r="D227" s="187"/>
      <c r="E227" s="188">
        <v>20837423</v>
      </c>
      <c r="F227" s="188"/>
      <c r="G227" s="191">
        <v>42795</v>
      </c>
      <c r="H227" s="192" t="s">
        <v>25</v>
      </c>
      <c r="I227" s="202">
        <v>12.5</v>
      </c>
      <c r="J227" s="324"/>
    </row>
    <row r="228" spans="1:10" x14ac:dyDescent="0.25">
      <c r="A228" s="322"/>
      <c r="B228" s="323"/>
      <c r="C228" s="188" t="s">
        <v>834</v>
      </c>
      <c r="D228" s="187" t="s">
        <v>835</v>
      </c>
      <c r="E228" s="231" t="s">
        <v>836</v>
      </c>
      <c r="F228" s="188"/>
      <c r="G228" s="191">
        <v>42795</v>
      </c>
      <c r="H228" s="192" t="s">
        <v>25</v>
      </c>
      <c r="I228" s="202">
        <v>19.899999999999999</v>
      </c>
      <c r="J228" s="324"/>
    </row>
    <row r="229" spans="1:10" x14ac:dyDescent="0.25">
      <c r="A229" s="322">
        <v>191</v>
      </c>
      <c r="B229" s="323" t="s">
        <v>475</v>
      </c>
      <c r="C229" s="188" t="s">
        <v>863</v>
      </c>
      <c r="D229" s="187" t="s">
        <v>864</v>
      </c>
      <c r="E229" s="188">
        <v>33226142</v>
      </c>
      <c r="F229" s="188" t="s">
        <v>831</v>
      </c>
      <c r="G229" s="191">
        <v>42795</v>
      </c>
      <c r="H229" s="192" t="s">
        <v>25</v>
      </c>
      <c r="I229" s="202">
        <v>38</v>
      </c>
      <c r="J229" s="324">
        <v>9.9</v>
      </c>
    </row>
    <row r="230" spans="1:10" x14ac:dyDescent="0.25">
      <c r="A230" s="322"/>
      <c r="B230" s="323"/>
      <c r="C230" s="188" t="s">
        <v>899</v>
      </c>
      <c r="D230" s="187"/>
      <c r="E230" s="188">
        <v>20837423</v>
      </c>
      <c r="F230" s="188"/>
      <c r="G230" s="191">
        <v>42795</v>
      </c>
      <c r="H230" s="192" t="s">
        <v>25</v>
      </c>
      <c r="I230" s="202">
        <v>7</v>
      </c>
      <c r="J230" s="324"/>
    </row>
    <row r="231" spans="1:10" x14ac:dyDescent="0.25">
      <c r="A231" s="322"/>
      <c r="B231" s="323"/>
      <c r="C231" s="188" t="s">
        <v>834</v>
      </c>
      <c r="D231" s="187" t="s">
        <v>835</v>
      </c>
      <c r="E231" s="231" t="s">
        <v>836</v>
      </c>
      <c r="F231" s="188"/>
      <c r="G231" s="191">
        <v>42795</v>
      </c>
      <c r="H231" s="192" t="s">
        <v>25</v>
      </c>
      <c r="I231" s="202">
        <v>9.9</v>
      </c>
      <c r="J231" s="324"/>
    </row>
    <row r="232" spans="1:10" x14ac:dyDescent="0.25">
      <c r="A232" s="322">
        <v>168</v>
      </c>
      <c r="B232" s="323" t="s">
        <v>168</v>
      </c>
      <c r="C232" s="188" t="s">
        <v>900</v>
      </c>
      <c r="D232" s="187" t="s">
        <v>864</v>
      </c>
      <c r="E232" s="188">
        <v>33226142</v>
      </c>
      <c r="F232" s="188" t="s">
        <v>901</v>
      </c>
      <c r="G232" s="191">
        <v>42795</v>
      </c>
      <c r="H232" s="192" t="s">
        <v>25</v>
      </c>
      <c r="I232" s="202">
        <v>4800</v>
      </c>
      <c r="J232" s="324">
        <v>3545</v>
      </c>
    </row>
    <row r="233" spans="1:10" x14ac:dyDescent="0.25">
      <c r="A233" s="322"/>
      <c r="B233" s="323"/>
      <c r="C233" s="188" t="s">
        <v>834</v>
      </c>
      <c r="D233" s="187" t="s">
        <v>835</v>
      </c>
      <c r="E233" s="188" t="s">
        <v>902</v>
      </c>
      <c r="F233" s="188" t="s">
        <v>837</v>
      </c>
      <c r="G233" s="191">
        <v>42795</v>
      </c>
      <c r="H233" s="192" t="s">
        <v>25</v>
      </c>
      <c r="I233" s="202">
        <v>2290</v>
      </c>
      <c r="J233" s="324"/>
    </row>
    <row r="234" spans="1:10" x14ac:dyDescent="0.25">
      <c r="A234" s="322"/>
      <c r="B234" s="323"/>
      <c r="C234" s="188"/>
      <c r="D234" s="187"/>
      <c r="E234" s="188"/>
      <c r="F234" s="188"/>
      <c r="G234" s="191"/>
      <c r="H234" s="192"/>
      <c r="I234" s="202"/>
      <c r="J234" s="324"/>
    </row>
    <row r="235" spans="1:10" x14ac:dyDescent="0.25">
      <c r="A235" s="322">
        <v>57</v>
      </c>
      <c r="B235" s="325" t="s">
        <v>530</v>
      </c>
      <c r="C235" s="188" t="s">
        <v>903</v>
      </c>
      <c r="D235" s="187" t="s">
        <v>714</v>
      </c>
      <c r="E235" s="188">
        <v>33883800</v>
      </c>
      <c r="F235" s="188" t="s">
        <v>904</v>
      </c>
      <c r="G235" s="191">
        <v>42795</v>
      </c>
      <c r="H235" s="192" t="s">
        <v>25</v>
      </c>
      <c r="I235" s="202">
        <v>70.58</v>
      </c>
      <c r="J235" s="324">
        <v>63.63</v>
      </c>
    </row>
    <row r="236" spans="1:10" x14ac:dyDescent="0.25">
      <c r="A236" s="322"/>
      <c r="B236" s="325"/>
      <c r="C236" s="188" t="s">
        <v>905</v>
      </c>
      <c r="D236" s="187" t="s">
        <v>757</v>
      </c>
      <c r="E236" s="188">
        <v>36345253</v>
      </c>
      <c r="F236" s="188" t="s">
        <v>906</v>
      </c>
      <c r="G236" s="191">
        <v>42795</v>
      </c>
      <c r="H236" s="192" t="s">
        <v>25</v>
      </c>
      <c r="I236" s="202">
        <v>63.63</v>
      </c>
      <c r="J236" s="324"/>
    </row>
    <row r="237" spans="1:10" x14ac:dyDescent="0.25">
      <c r="A237" s="322"/>
      <c r="B237" s="325"/>
      <c r="C237" s="188" t="s">
        <v>747</v>
      </c>
      <c r="D237" s="187" t="s">
        <v>730</v>
      </c>
      <c r="E237" s="188">
        <v>33210009</v>
      </c>
      <c r="F237" s="188" t="s">
        <v>907</v>
      </c>
      <c r="G237" s="191">
        <v>42856</v>
      </c>
      <c r="H237" s="192" t="s">
        <v>25</v>
      </c>
      <c r="I237" s="202">
        <v>33.21</v>
      </c>
      <c r="J237" s="324"/>
    </row>
    <row r="238" spans="1:10" x14ac:dyDescent="0.25">
      <c r="A238" s="322">
        <v>58</v>
      </c>
      <c r="B238" s="325" t="s">
        <v>545</v>
      </c>
      <c r="C238" s="209" t="s">
        <v>762</v>
      </c>
      <c r="D238" s="187" t="s">
        <v>710</v>
      </c>
      <c r="E238" s="188">
        <v>30279000</v>
      </c>
      <c r="F238" s="188" t="s">
        <v>758</v>
      </c>
      <c r="G238" s="191">
        <v>42736</v>
      </c>
      <c r="H238" s="192" t="s">
        <v>25</v>
      </c>
      <c r="I238" s="202">
        <v>1.22</v>
      </c>
      <c r="J238" s="324">
        <v>1.1100000000000001</v>
      </c>
    </row>
    <row r="239" spans="1:10" x14ac:dyDescent="0.25">
      <c r="A239" s="322"/>
      <c r="B239" s="325"/>
      <c r="C239" s="188" t="s">
        <v>905</v>
      </c>
      <c r="D239" s="187" t="s">
        <v>757</v>
      </c>
      <c r="E239" s="188">
        <v>36345253</v>
      </c>
      <c r="F239" s="188" t="s">
        <v>758</v>
      </c>
      <c r="G239" s="191">
        <v>42767</v>
      </c>
      <c r="H239" s="192" t="s">
        <v>25</v>
      </c>
      <c r="I239" s="202">
        <v>0.75</v>
      </c>
      <c r="J239" s="324"/>
    </row>
    <row r="240" spans="1:10" x14ac:dyDescent="0.25">
      <c r="A240" s="322"/>
      <c r="B240" s="325"/>
      <c r="C240" s="188" t="s">
        <v>747</v>
      </c>
      <c r="D240" s="187" t="s">
        <v>730</v>
      </c>
      <c r="E240" s="188">
        <v>33210009</v>
      </c>
      <c r="F240" s="188" t="s">
        <v>748</v>
      </c>
      <c r="G240" s="191">
        <v>42856</v>
      </c>
      <c r="H240" s="192" t="s">
        <v>25</v>
      </c>
      <c r="I240" s="202">
        <v>1.1100000000000001</v>
      </c>
      <c r="J240" s="324"/>
    </row>
    <row r="241" spans="1:10" x14ac:dyDescent="0.25">
      <c r="A241" s="322">
        <v>79</v>
      </c>
      <c r="B241" s="323" t="s">
        <v>536</v>
      </c>
      <c r="C241" s="188" t="s">
        <v>905</v>
      </c>
      <c r="D241" s="187" t="s">
        <v>757</v>
      </c>
      <c r="E241" s="188">
        <v>36345253</v>
      </c>
      <c r="F241" s="188" t="s">
        <v>906</v>
      </c>
      <c r="G241" s="191">
        <v>42795</v>
      </c>
      <c r="H241" s="192" t="s">
        <v>25</v>
      </c>
      <c r="I241" s="202">
        <v>77.989999999999995</v>
      </c>
      <c r="J241" s="324">
        <v>121.71</v>
      </c>
    </row>
    <row r="242" spans="1:10" x14ac:dyDescent="0.25">
      <c r="A242" s="322"/>
      <c r="B242" s="323"/>
      <c r="C242" s="188" t="s">
        <v>747</v>
      </c>
      <c r="D242" s="187" t="s">
        <v>730</v>
      </c>
      <c r="E242" s="188">
        <v>33210009</v>
      </c>
      <c r="F242" s="188" t="s">
        <v>907</v>
      </c>
      <c r="G242" s="191">
        <v>42856</v>
      </c>
      <c r="H242" s="192" t="s">
        <v>25</v>
      </c>
      <c r="I242" s="202">
        <v>140.79</v>
      </c>
      <c r="J242" s="324"/>
    </row>
    <row r="243" spans="1:10" x14ac:dyDescent="0.25">
      <c r="A243" s="322"/>
      <c r="B243" s="323"/>
      <c r="C243" s="188" t="s">
        <v>903</v>
      </c>
      <c r="D243" s="187" t="s">
        <v>714</v>
      </c>
      <c r="E243" s="188">
        <v>33883800</v>
      </c>
      <c r="F243" s="188" t="s">
        <v>904</v>
      </c>
      <c r="G243" s="191">
        <v>42795</v>
      </c>
      <c r="H243" s="192" t="s">
        <v>25</v>
      </c>
      <c r="I243" s="202">
        <v>121.71</v>
      </c>
      <c r="J243" s="324"/>
    </row>
    <row r="244" spans="1:10" x14ac:dyDescent="0.25">
      <c r="A244" s="322">
        <v>113</v>
      </c>
      <c r="B244" s="323" t="s">
        <v>534</v>
      </c>
      <c r="C244" s="188" t="s">
        <v>905</v>
      </c>
      <c r="D244" s="187" t="s">
        <v>757</v>
      </c>
      <c r="E244" s="188">
        <v>36345253</v>
      </c>
      <c r="F244" s="188" t="s">
        <v>906</v>
      </c>
      <c r="G244" s="191">
        <v>42795</v>
      </c>
      <c r="H244" s="192" t="s">
        <v>25</v>
      </c>
      <c r="I244" s="202">
        <v>414.33</v>
      </c>
      <c r="J244" s="324">
        <v>578.96</v>
      </c>
    </row>
    <row r="245" spans="1:10" x14ac:dyDescent="0.25">
      <c r="A245" s="322"/>
      <c r="B245" s="323"/>
      <c r="C245" s="188" t="s">
        <v>747</v>
      </c>
      <c r="D245" s="187" t="s">
        <v>730</v>
      </c>
      <c r="E245" s="188">
        <v>33210009</v>
      </c>
      <c r="F245" s="188" t="s">
        <v>907</v>
      </c>
      <c r="G245" s="191">
        <v>42856</v>
      </c>
      <c r="H245" s="192" t="s">
        <v>25</v>
      </c>
      <c r="I245" s="202">
        <v>578.96</v>
      </c>
      <c r="J245" s="324"/>
    </row>
    <row r="246" spans="1:10" x14ac:dyDescent="0.25">
      <c r="A246" s="322"/>
      <c r="B246" s="323"/>
      <c r="C246" s="188" t="s">
        <v>903</v>
      </c>
      <c r="D246" s="187" t="s">
        <v>714</v>
      </c>
      <c r="E246" s="188">
        <v>33883800</v>
      </c>
      <c r="F246" s="188" t="s">
        <v>904</v>
      </c>
      <c r="G246" s="191">
        <v>42795</v>
      </c>
      <c r="H246" s="192" t="s">
        <v>25</v>
      </c>
      <c r="I246" s="202">
        <v>770.67</v>
      </c>
      <c r="J246" s="324"/>
    </row>
    <row r="247" spans="1:10" x14ac:dyDescent="0.25">
      <c r="A247" s="322">
        <v>118</v>
      </c>
      <c r="B247" s="325" t="s">
        <v>908</v>
      </c>
      <c r="C247" s="209" t="s">
        <v>762</v>
      </c>
      <c r="D247" s="187" t="s">
        <v>710</v>
      </c>
      <c r="E247" s="188">
        <v>30279000</v>
      </c>
      <c r="F247" s="188" t="s">
        <v>758</v>
      </c>
      <c r="G247" s="191">
        <v>42736</v>
      </c>
      <c r="H247" s="192" t="s">
        <v>25</v>
      </c>
      <c r="I247" s="202">
        <v>8.92</v>
      </c>
      <c r="J247" s="324">
        <v>4.29</v>
      </c>
    </row>
    <row r="248" spans="1:10" x14ac:dyDescent="0.25">
      <c r="A248" s="322"/>
      <c r="B248" s="325"/>
      <c r="C248" s="188" t="s">
        <v>905</v>
      </c>
      <c r="D248" s="187" t="s">
        <v>757</v>
      </c>
      <c r="E248" s="188">
        <v>36345253</v>
      </c>
      <c r="F248" s="188" t="s">
        <v>758</v>
      </c>
      <c r="G248" s="191">
        <v>42767</v>
      </c>
      <c r="H248" s="192" t="s">
        <v>25</v>
      </c>
      <c r="I248" s="202">
        <v>4.29</v>
      </c>
      <c r="J248" s="324"/>
    </row>
    <row r="249" spans="1:10" x14ac:dyDescent="0.25">
      <c r="A249" s="322"/>
      <c r="B249" s="325"/>
      <c r="C249" s="188" t="s">
        <v>747</v>
      </c>
      <c r="D249" s="187" t="s">
        <v>730</v>
      </c>
      <c r="E249" s="188">
        <v>33210009</v>
      </c>
      <c r="F249" s="188" t="s">
        <v>748</v>
      </c>
      <c r="G249" s="191">
        <v>42767</v>
      </c>
      <c r="H249" s="192" t="s">
        <v>25</v>
      </c>
      <c r="I249" s="202">
        <v>3.85</v>
      </c>
      <c r="J249" s="324"/>
    </row>
    <row r="250" spans="1:10" x14ac:dyDescent="0.25">
      <c r="A250" s="322">
        <v>165</v>
      </c>
      <c r="B250" s="325" t="s">
        <v>543</v>
      </c>
      <c r="C250" s="209" t="s">
        <v>762</v>
      </c>
      <c r="D250" s="187" t="s">
        <v>710</v>
      </c>
      <c r="E250" s="188">
        <v>30279000</v>
      </c>
      <c r="F250" s="188" t="s">
        <v>758</v>
      </c>
      <c r="G250" s="191">
        <v>42736</v>
      </c>
      <c r="H250" s="192" t="s">
        <v>25</v>
      </c>
      <c r="I250" s="202">
        <v>2.14</v>
      </c>
      <c r="J250" s="324">
        <v>2.14</v>
      </c>
    </row>
    <row r="251" spans="1:10" x14ac:dyDescent="0.25">
      <c r="A251" s="322"/>
      <c r="B251" s="325"/>
      <c r="C251" s="188" t="s">
        <v>905</v>
      </c>
      <c r="D251" s="187" t="s">
        <v>757</v>
      </c>
      <c r="E251" s="188">
        <v>36345253</v>
      </c>
      <c r="F251" s="188" t="s">
        <v>758</v>
      </c>
      <c r="G251" s="191">
        <v>42767</v>
      </c>
      <c r="H251" s="192" t="s">
        <v>25</v>
      </c>
      <c r="I251" s="202">
        <v>1</v>
      </c>
      <c r="J251" s="324"/>
    </row>
    <row r="252" spans="1:10" x14ac:dyDescent="0.25">
      <c r="A252" s="322"/>
      <c r="B252" s="325"/>
      <c r="C252" s="188" t="s">
        <v>747</v>
      </c>
      <c r="D252" s="187" t="s">
        <v>730</v>
      </c>
      <c r="E252" s="188">
        <v>33210009</v>
      </c>
      <c r="F252" s="188" t="s">
        <v>748</v>
      </c>
      <c r="G252" s="191">
        <v>42767</v>
      </c>
      <c r="H252" s="192" t="s">
        <v>25</v>
      </c>
      <c r="I252" s="202">
        <v>3.42</v>
      </c>
      <c r="J252" s="324"/>
    </row>
    <row r="253" spans="1:10" x14ac:dyDescent="0.25">
      <c r="A253" s="322">
        <v>187</v>
      </c>
      <c r="B253" s="323" t="s">
        <v>525</v>
      </c>
      <c r="C253" s="188" t="s">
        <v>909</v>
      </c>
      <c r="D253" s="187" t="s">
        <v>730</v>
      </c>
      <c r="E253" s="188" t="s">
        <v>731</v>
      </c>
      <c r="F253" s="188" t="s">
        <v>910</v>
      </c>
      <c r="G253" s="191">
        <v>42856</v>
      </c>
      <c r="H253" s="192" t="s">
        <v>25</v>
      </c>
      <c r="I253" s="202">
        <v>11</v>
      </c>
      <c r="J253" s="324">
        <v>11</v>
      </c>
    </row>
    <row r="254" spans="1:10" x14ac:dyDescent="0.25">
      <c r="A254" s="322"/>
      <c r="B254" s="323"/>
      <c r="C254" s="188" t="s">
        <v>713</v>
      </c>
      <c r="D254" s="187" t="s">
        <v>714</v>
      </c>
      <c r="E254" s="188" t="s">
        <v>715</v>
      </c>
      <c r="F254" s="188" t="s">
        <v>716</v>
      </c>
      <c r="G254" s="191">
        <v>42795</v>
      </c>
      <c r="H254" s="192" t="s">
        <v>25</v>
      </c>
      <c r="I254" s="202">
        <v>16.440000000000001</v>
      </c>
      <c r="J254" s="324"/>
    </row>
    <row r="255" spans="1:10" x14ac:dyDescent="0.25">
      <c r="A255" s="322"/>
      <c r="B255" s="323"/>
      <c r="C255" s="188" t="s">
        <v>734</v>
      </c>
      <c r="D255" s="187" t="s">
        <v>735</v>
      </c>
      <c r="E255" s="188" t="s">
        <v>736</v>
      </c>
      <c r="F255" s="188" t="s">
        <v>911</v>
      </c>
      <c r="G255" s="191">
        <v>42795</v>
      </c>
      <c r="H255" s="192" t="s">
        <v>25</v>
      </c>
      <c r="I255" s="202">
        <v>6.75</v>
      </c>
      <c r="J255" s="324"/>
    </row>
    <row r="256" spans="1:10" x14ac:dyDescent="0.25">
      <c r="A256" s="322">
        <v>188</v>
      </c>
      <c r="B256" s="323" t="s">
        <v>527</v>
      </c>
      <c r="C256" s="188" t="s">
        <v>905</v>
      </c>
      <c r="D256" s="187" t="s">
        <v>757</v>
      </c>
      <c r="E256" s="188">
        <v>36345253</v>
      </c>
      <c r="F256" s="188" t="s">
        <v>906</v>
      </c>
      <c r="G256" s="191">
        <v>42795</v>
      </c>
      <c r="H256" s="192" t="s">
        <v>25</v>
      </c>
      <c r="I256" s="202">
        <v>6.75</v>
      </c>
      <c r="J256" s="324">
        <v>14.87</v>
      </c>
    </row>
    <row r="257" spans="1:10" x14ac:dyDescent="0.25">
      <c r="A257" s="322"/>
      <c r="B257" s="323"/>
      <c r="C257" s="188" t="s">
        <v>747</v>
      </c>
      <c r="D257" s="187" t="s">
        <v>730</v>
      </c>
      <c r="E257" s="188">
        <v>33210009</v>
      </c>
      <c r="F257" s="188" t="s">
        <v>907</v>
      </c>
      <c r="G257" s="191">
        <v>42856</v>
      </c>
      <c r="H257" s="192" t="s">
        <v>25</v>
      </c>
      <c r="I257" s="202">
        <v>14.87</v>
      </c>
      <c r="J257" s="324"/>
    </row>
    <row r="258" spans="1:10" x14ac:dyDescent="0.25">
      <c r="A258" s="322"/>
      <c r="B258" s="323"/>
      <c r="C258" s="188" t="s">
        <v>903</v>
      </c>
      <c r="D258" s="187" t="s">
        <v>714</v>
      </c>
      <c r="E258" s="188">
        <v>33883800</v>
      </c>
      <c r="F258" s="188" t="s">
        <v>904</v>
      </c>
      <c r="G258" s="191">
        <v>42795</v>
      </c>
      <c r="H258" s="192" t="s">
        <v>25</v>
      </c>
      <c r="I258" s="202">
        <v>16.440000000000001</v>
      </c>
      <c r="J258" s="324"/>
    </row>
    <row r="259" spans="1:10" x14ac:dyDescent="0.25">
      <c r="A259" s="322">
        <v>206</v>
      </c>
      <c r="B259" s="323" t="s">
        <v>532</v>
      </c>
      <c r="C259" s="188" t="s">
        <v>903</v>
      </c>
      <c r="D259" s="187" t="s">
        <v>714</v>
      </c>
      <c r="E259" s="188">
        <v>33883800</v>
      </c>
      <c r="F259" s="188" t="s">
        <v>904</v>
      </c>
      <c r="G259" s="191">
        <v>42795</v>
      </c>
      <c r="H259" s="192" t="s">
        <v>25</v>
      </c>
      <c r="I259" s="202">
        <v>16.920000000000002</v>
      </c>
      <c r="J259" s="324">
        <v>17.68</v>
      </c>
    </row>
    <row r="260" spans="1:10" x14ac:dyDescent="0.25">
      <c r="A260" s="322"/>
      <c r="B260" s="323"/>
      <c r="C260" s="188" t="s">
        <v>905</v>
      </c>
      <c r="D260" s="187" t="s">
        <v>757</v>
      </c>
      <c r="E260" s="188">
        <v>36345253</v>
      </c>
      <c r="F260" s="188" t="s">
        <v>906</v>
      </c>
      <c r="G260" s="191">
        <v>42795</v>
      </c>
      <c r="H260" s="192" t="s">
        <v>25</v>
      </c>
      <c r="I260" s="202">
        <v>20.13</v>
      </c>
      <c r="J260" s="324"/>
    </row>
    <row r="261" spans="1:10" x14ac:dyDescent="0.25">
      <c r="A261" s="322"/>
      <c r="B261" s="323"/>
      <c r="C261" s="188" t="s">
        <v>747</v>
      </c>
      <c r="D261" s="187" t="s">
        <v>730</v>
      </c>
      <c r="E261" s="188">
        <v>33210009</v>
      </c>
      <c r="F261" s="188" t="s">
        <v>907</v>
      </c>
      <c r="G261" s="191">
        <v>42856</v>
      </c>
      <c r="H261" s="192" t="s">
        <v>25</v>
      </c>
      <c r="I261" s="202">
        <v>17.68</v>
      </c>
      <c r="J261" s="324"/>
    </row>
    <row r="262" spans="1:10" x14ac:dyDescent="0.25">
      <c r="A262" s="322">
        <v>212</v>
      </c>
      <c r="B262" s="325" t="s">
        <v>542</v>
      </c>
      <c r="C262" s="209" t="s">
        <v>762</v>
      </c>
      <c r="D262" s="187" t="s">
        <v>710</v>
      </c>
      <c r="E262" s="188">
        <v>30279000</v>
      </c>
      <c r="F262" s="188" t="s">
        <v>758</v>
      </c>
      <c r="G262" s="191">
        <v>42736</v>
      </c>
      <c r="H262" s="192" t="s">
        <v>25</v>
      </c>
      <c r="I262" s="223">
        <v>2.42</v>
      </c>
      <c r="J262" s="324">
        <v>2.0499999999999998</v>
      </c>
    </row>
    <row r="263" spans="1:10" x14ac:dyDescent="0.25">
      <c r="A263" s="322"/>
      <c r="B263" s="325"/>
      <c r="C263" s="188" t="s">
        <v>905</v>
      </c>
      <c r="D263" s="187" t="s">
        <v>757</v>
      </c>
      <c r="E263" s="188">
        <v>36345253</v>
      </c>
      <c r="F263" s="188" t="s">
        <v>758</v>
      </c>
      <c r="G263" s="191">
        <v>42767</v>
      </c>
      <c r="H263" s="192" t="s">
        <v>25</v>
      </c>
      <c r="I263" s="223">
        <v>1.62</v>
      </c>
      <c r="J263" s="324"/>
    </row>
    <row r="264" spans="1:10" x14ac:dyDescent="0.25">
      <c r="A264" s="322"/>
      <c r="B264" s="325"/>
      <c r="C264" s="188" t="s">
        <v>747</v>
      </c>
      <c r="D264" s="187" t="s">
        <v>730</v>
      </c>
      <c r="E264" s="188">
        <v>33210009</v>
      </c>
      <c r="F264" s="188" t="s">
        <v>748</v>
      </c>
      <c r="G264" s="191">
        <v>42856</v>
      </c>
      <c r="H264" s="192" t="s">
        <v>25</v>
      </c>
      <c r="I264" s="223">
        <v>2.0499999999999998</v>
      </c>
      <c r="J264" s="324"/>
    </row>
    <row r="265" spans="1:10" x14ac:dyDescent="0.25">
      <c r="A265" s="322">
        <v>213</v>
      </c>
      <c r="B265" s="325" t="s">
        <v>544</v>
      </c>
      <c r="C265" s="209" t="s">
        <v>762</v>
      </c>
      <c r="D265" s="187" t="s">
        <v>710</v>
      </c>
      <c r="E265" s="188">
        <v>30279000</v>
      </c>
      <c r="F265" s="188" t="s">
        <v>758</v>
      </c>
      <c r="G265" s="191">
        <v>42736</v>
      </c>
      <c r="H265" s="192" t="s">
        <v>25</v>
      </c>
      <c r="I265" s="223">
        <v>0.76</v>
      </c>
      <c r="J265" s="324">
        <v>0.34</v>
      </c>
    </row>
    <row r="266" spans="1:10" x14ac:dyDescent="0.25">
      <c r="A266" s="322"/>
      <c r="B266" s="325"/>
      <c r="C266" s="188" t="s">
        <v>905</v>
      </c>
      <c r="D266" s="187" t="s">
        <v>757</v>
      </c>
      <c r="E266" s="188">
        <v>36345253</v>
      </c>
      <c r="F266" s="188" t="s">
        <v>758</v>
      </c>
      <c r="G266" s="191">
        <v>42767</v>
      </c>
      <c r="H266" s="192" t="s">
        <v>25</v>
      </c>
      <c r="I266" s="223">
        <v>0.34</v>
      </c>
      <c r="J266" s="324"/>
    </row>
    <row r="267" spans="1:10" x14ac:dyDescent="0.25">
      <c r="A267" s="322"/>
      <c r="B267" s="325"/>
      <c r="C267" s="188" t="s">
        <v>747</v>
      </c>
      <c r="D267" s="187" t="s">
        <v>730</v>
      </c>
      <c r="E267" s="188">
        <v>33210009</v>
      </c>
      <c r="F267" s="188" t="s">
        <v>748</v>
      </c>
      <c r="G267" s="191">
        <v>42856</v>
      </c>
      <c r="H267" s="192" t="s">
        <v>25</v>
      </c>
      <c r="I267" s="223">
        <v>0.32</v>
      </c>
      <c r="J267" s="324"/>
    </row>
    <row r="268" spans="1:10" x14ac:dyDescent="0.25">
      <c r="A268" s="322">
        <v>246</v>
      </c>
      <c r="B268" s="323" t="s">
        <v>912</v>
      </c>
      <c r="C268" s="196" t="s">
        <v>905</v>
      </c>
      <c r="D268" s="197" t="s">
        <v>757</v>
      </c>
      <c r="E268" s="196">
        <v>36341717</v>
      </c>
      <c r="F268" s="196" t="s">
        <v>913</v>
      </c>
      <c r="G268" s="189">
        <v>42795</v>
      </c>
      <c r="H268" s="198" t="s">
        <v>25</v>
      </c>
      <c r="I268" s="190">
        <v>30.83</v>
      </c>
      <c r="J268" s="324">
        <v>41.21</v>
      </c>
    </row>
    <row r="269" spans="1:10" x14ac:dyDescent="0.25">
      <c r="A269" s="322"/>
      <c r="B269" s="323"/>
      <c r="C269" s="196" t="s">
        <v>747</v>
      </c>
      <c r="D269" s="197" t="s">
        <v>730</v>
      </c>
      <c r="E269" s="196">
        <v>33210009</v>
      </c>
      <c r="F269" s="196" t="s">
        <v>907</v>
      </c>
      <c r="G269" s="189">
        <v>42856</v>
      </c>
      <c r="H269" s="198" t="s">
        <v>25</v>
      </c>
      <c r="I269" s="190">
        <v>41.21</v>
      </c>
      <c r="J269" s="324"/>
    </row>
    <row r="270" spans="1:10" ht="15.75" thickBot="1" x14ac:dyDescent="0.3">
      <c r="A270" s="322"/>
      <c r="B270" s="323"/>
      <c r="C270" s="209" t="s">
        <v>762</v>
      </c>
      <c r="D270" s="187" t="s">
        <v>710</v>
      </c>
      <c r="E270" s="188">
        <v>30279000</v>
      </c>
      <c r="F270" s="188" t="s">
        <v>914</v>
      </c>
      <c r="G270" s="189">
        <v>42795</v>
      </c>
      <c r="H270" s="192" t="s">
        <v>25</v>
      </c>
      <c r="I270" s="202">
        <v>50</v>
      </c>
      <c r="J270" s="324"/>
    </row>
    <row r="271" spans="1:10" x14ac:dyDescent="0.25">
      <c r="A271" s="341">
        <v>254</v>
      </c>
      <c r="B271" s="344" t="s">
        <v>569</v>
      </c>
      <c r="C271" s="204" t="s">
        <v>915</v>
      </c>
      <c r="D271" s="232" t="s">
        <v>763</v>
      </c>
      <c r="E271" s="204"/>
      <c r="F271" s="204" t="s">
        <v>914</v>
      </c>
      <c r="G271" s="206">
        <v>42895</v>
      </c>
      <c r="H271" s="207" t="s">
        <v>27</v>
      </c>
      <c r="I271" s="208">
        <v>18.63</v>
      </c>
      <c r="J271" s="346">
        <v>19.100000000000001</v>
      </c>
    </row>
    <row r="272" spans="1:10" x14ac:dyDescent="0.25">
      <c r="A272" s="342"/>
      <c r="B272" s="323"/>
      <c r="C272" s="188" t="s">
        <v>916</v>
      </c>
      <c r="D272" s="187" t="s">
        <v>796</v>
      </c>
      <c r="E272" s="188" t="s">
        <v>917</v>
      </c>
      <c r="F272" s="188" t="s">
        <v>898</v>
      </c>
      <c r="G272" s="191">
        <v>42895</v>
      </c>
      <c r="H272" s="192" t="s">
        <v>27</v>
      </c>
      <c r="I272" s="202">
        <v>23.62</v>
      </c>
      <c r="J272" s="347"/>
    </row>
    <row r="273" spans="1:10" ht="15.75" thickBot="1" x14ac:dyDescent="0.3">
      <c r="A273" s="343"/>
      <c r="B273" s="345"/>
      <c r="C273" s="210" t="s">
        <v>918</v>
      </c>
      <c r="D273" s="233" t="s">
        <v>919</v>
      </c>
      <c r="E273" s="210" t="s">
        <v>920</v>
      </c>
      <c r="F273" s="210" t="s">
        <v>921</v>
      </c>
      <c r="G273" s="212">
        <v>42895</v>
      </c>
      <c r="H273" s="213" t="s">
        <v>27</v>
      </c>
      <c r="I273" s="214">
        <v>19.100000000000001</v>
      </c>
      <c r="J273" s="348"/>
    </row>
    <row r="274" spans="1:10" x14ac:dyDescent="0.25">
      <c r="A274" s="322">
        <v>256</v>
      </c>
      <c r="B274" s="323" t="s">
        <v>560</v>
      </c>
      <c r="C274" s="188" t="s">
        <v>905</v>
      </c>
      <c r="D274" s="187" t="s">
        <v>757</v>
      </c>
      <c r="E274" s="188">
        <v>36345253</v>
      </c>
      <c r="F274" s="188" t="s">
        <v>906</v>
      </c>
      <c r="G274" s="191">
        <v>42795</v>
      </c>
      <c r="H274" s="192" t="s">
        <v>63</v>
      </c>
      <c r="I274" s="202">
        <v>3.78</v>
      </c>
      <c r="J274" s="324">
        <v>2.68</v>
      </c>
    </row>
    <row r="275" spans="1:10" x14ac:dyDescent="0.25">
      <c r="A275" s="322"/>
      <c r="B275" s="323"/>
      <c r="C275" s="188" t="s">
        <v>747</v>
      </c>
      <c r="D275" s="187" t="s">
        <v>730</v>
      </c>
      <c r="E275" s="188">
        <v>33210009</v>
      </c>
      <c r="F275" s="188" t="s">
        <v>907</v>
      </c>
      <c r="G275" s="191">
        <v>42856</v>
      </c>
      <c r="H275" s="192" t="s">
        <v>63</v>
      </c>
      <c r="I275" s="202">
        <v>2.4500000000000002</v>
      </c>
      <c r="J275" s="324"/>
    </row>
    <row r="276" spans="1:10" x14ac:dyDescent="0.25">
      <c r="A276" s="322"/>
      <c r="B276" s="323"/>
      <c r="C276" s="188" t="s">
        <v>903</v>
      </c>
      <c r="D276" s="187" t="s">
        <v>714</v>
      </c>
      <c r="E276" s="188">
        <v>33883800</v>
      </c>
      <c r="F276" s="188" t="s">
        <v>904</v>
      </c>
      <c r="G276" s="191">
        <v>42795</v>
      </c>
      <c r="H276" s="192" t="s">
        <v>63</v>
      </c>
      <c r="I276" s="202">
        <v>2.68</v>
      </c>
      <c r="J276" s="324"/>
    </row>
    <row r="277" spans="1:10" x14ac:dyDescent="0.25">
      <c r="A277" s="322">
        <v>257</v>
      </c>
      <c r="B277" s="323" t="s">
        <v>922</v>
      </c>
      <c r="C277" s="188" t="s">
        <v>905</v>
      </c>
      <c r="D277" s="187" t="s">
        <v>757</v>
      </c>
      <c r="E277" s="188">
        <v>36345253</v>
      </c>
      <c r="F277" s="188" t="s">
        <v>906</v>
      </c>
      <c r="G277" s="191">
        <v>42795</v>
      </c>
      <c r="H277" s="192" t="s">
        <v>25</v>
      </c>
      <c r="I277" s="202">
        <v>175.68</v>
      </c>
      <c r="J277" s="324">
        <v>210.87</v>
      </c>
    </row>
    <row r="278" spans="1:10" x14ac:dyDescent="0.25">
      <c r="A278" s="322"/>
      <c r="B278" s="323"/>
      <c r="C278" s="188" t="s">
        <v>747</v>
      </c>
      <c r="D278" s="187" t="s">
        <v>730</v>
      </c>
      <c r="E278" s="188">
        <v>33210009</v>
      </c>
      <c r="F278" s="188" t="s">
        <v>907</v>
      </c>
      <c r="G278" s="191">
        <v>42795</v>
      </c>
      <c r="H278" s="192" t="s">
        <v>25</v>
      </c>
      <c r="I278" s="202">
        <v>230.11</v>
      </c>
      <c r="J278" s="324"/>
    </row>
    <row r="279" spans="1:10" x14ac:dyDescent="0.25">
      <c r="A279" s="322"/>
      <c r="B279" s="323"/>
      <c r="C279" s="188" t="s">
        <v>923</v>
      </c>
      <c r="D279" s="187" t="s">
        <v>924</v>
      </c>
      <c r="E279" s="188" t="s">
        <v>925</v>
      </c>
      <c r="F279" s="188" t="s">
        <v>926</v>
      </c>
      <c r="G279" s="191">
        <v>42795</v>
      </c>
      <c r="H279" s="192" t="s">
        <v>25</v>
      </c>
      <c r="I279" s="202">
        <v>210.87</v>
      </c>
      <c r="J279" s="324"/>
    </row>
    <row r="280" spans="1:10" x14ac:dyDescent="0.25">
      <c r="A280" s="322">
        <v>270</v>
      </c>
      <c r="B280" s="323" t="s">
        <v>547</v>
      </c>
      <c r="C280" s="188" t="s">
        <v>905</v>
      </c>
      <c r="D280" s="187" t="s">
        <v>757</v>
      </c>
      <c r="E280" s="188">
        <v>36345253</v>
      </c>
      <c r="F280" s="188" t="s">
        <v>906</v>
      </c>
      <c r="G280" s="191">
        <v>42795</v>
      </c>
      <c r="H280" s="192" t="s">
        <v>63</v>
      </c>
      <c r="I280" s="202">
        <v>121.05</v>
      </c>
      <c r="J280" s="324">
        <v>271.32</v>
      </c>
    </row>
    <row r="281" spans="1:10" x14ac:dyDescent="0.25">
      <c r="A281" s="322"/>
      <c r="B281" s="323"/>
      <c r="C281" s="188" t="s">
        <v>747</v>
      </c>
      <c r="D281" s="187" t="s">
        <v>730</v>
      </c>
      <c r="E281" s="188">
        <v>33210009</v>
      </c>
      <c r="F281" s="188" t="s">
        <v>907</v>
      </c>
      <c r="G281" s="191">
        <v>42856</v>
      </c>
      <c r="H281" s="192" t="s">
        <v>63</v>
      </c>
      <c r="I281" s="202">
        <v>280.5</v>
      </c>
      <c r="J281" s="324"/>
    </row>
    <row r="282" spans="1:10" x14ac:dyDescent="0.25">
      <c r="A282" s="322"/>
      <c r="B282" s="323"/>
      <c r="C282" s="188" t="s">
        <v>903</v>
      </c>
      <c r="D282" s="187" t="s">
        <v>714</v>
      </c>
      <c r="E282" s="188">
        <v>33883800</v>
      </c>
      <c r="F282" s="188" t="s">
        <v>904</v>
      </c>
      <c r="G282" s="191">
        <v>42795</v>
      </c>
      <c r="H282" s="192" t="s">
        <v>63</v>
      </c>
      <c r="I282" s="202">
        <v>271.32</v>
      </c>
      <c r="J282" s="324"/>
    </row>
    <row r="283" spans="1:10" x14ac:dyDescent="0.25">
      <c r="A283" s="322">
        <v>285</v>
      </c>
      <c r="B283" s="323" t="s">
        <v>201</v>
      </c>
      <c r="C283" s="209" t="s">
        <v>754</v>
      </c>
      <c r="D283" s="187" t="s">
        <v>714</v>
      </c>
      <c r="E283" s="188" t="s">
        <v>715</v>
      </c>
      <c r="F283" s="188" t="s">
        <v>755</v>
      </c>
      <c r="G283" s="189">
        <v>42795</v>
      </c>
      <c r="H283" s="192" t="s">
        <v>25</v>
      </c>
      <c r="I283" s="202">
        <v>35.82</v>
      </c>
      <c r="J283" s="324">
        <v>35.82</v>
      </c>
    </row>
    <row r="284" spans="1:10" x14ac:dyDescent="0.25">
      <c r="A284" s="322"/>
      <c r="B284" s="323"/>
      <c r="C284" s="209" t="s">
        <v>756</v>
      </c>
      <c r="D284" s="187" t="s">
        <v>757</v>
      </c>
      <c r="E284" s="188" t="s">
        <v>736</v>
      </c>
      <c r="F284" s="188" t="s">
        <v>758</v>
      </c>
      <c r="G284" s="189">
        <v>42795</v>
      </c>
      <c r="H284" s="192" t="s">
        <v>25</v>
      </c>
      <c r="I284" s="202">
        <v>30.86</v>
      </c>
      <c r="J284" s="324"/>
    </row>
    <row r="285" spans="1:10" x14ac:dyDescent="0.25">
      <c r="A285" s="322"/>
      <c r="B285" s="323"/>
      <c r="C285" s="209" t="s">
        <v>759</v>
      </c>
      <c r="D285" s="234" t="s">
        <v>730</v>
      </c>
      <c r="E285" s="188">
        <v>36342266</v>
      </c>
      <c r="F285" s="188" t="s">
        <v>748</v>
      </c>
      <c r="G285" s="189">
        <v>42795</v>
      </c>
      <c r="H285" s="192" t="s">
        <v>25</v>
      </c>
      <c r="I285" s="202">
        <v>41.65</v>
      </c>
      <c r="J285" s="324"/>
    </row>
    <row r="286" spans="1:10" x14ac:dyDescent="0.25">
      <c r="A286" s="322">
        <v>286</v>
      </c>
      <c r="B286" s="323" t="s">
        <v>927</v>
      </c>
      <c r="C286" s="209" t="s">
        <v>733</v>
      </c>
      <c r="D286" s="187" t="s">
        <v>730</v>
      </c>
      <c r="E286" s="188" t="s">
        <v>731</v>
      </c>
      <c r="F286" s="188" t="s">
        <v>910</v>
      </c>
      <c r="G286" s="189">
        <v>42759</v>
      </c>
      <c r="H286" s="192" t="s">
        <v>25</v>
      </c>
      <c r="I286" s="202">
        <v>340.05</v>
      </c>
      <c r="J286" s="324">
        <v>323.19</v>
      </c>
    </row>
    <row r="287" spans="1:10" x14ac:dyDescent="0.25">
      <c r="A287" s="322"/>
      <c r="B287" s="323"/>
      <c r="C287" s="209" t="s">
        <v>762</v>
      </c>
      <c r="D287" s="187" t="s">
        <v>763</v>
      </c>
      <c r="E287" s="188" t="s">
        <v>777</v>
      </c>
      <c r="F287" s="188" t="s">
        <v>778</v>
      </c>
      <c r="G287" s="189">
        <v>42759</v>
      </c>
      <c r="H287" s="192" t="s">
        <v>25</v>
      </c>
      <c r="I287" s="202">
        <v>318.95999999999998</v>
      </c>
      <c r="J287" s="324"/>
    </row>
    <row r="288" spans="1:10" x14ac:dyDescent="0.25">
      <c r="A288" s="322"/>
      <c r="B288" s="323"/>
      <c r="C288" s="209" t="s">
        <v>702</v>
      </c>
      <c r="D288" s="234" t="s">
        <v>928</v>
      </c>
      <c r="E288" s="188" t="s">
        <v>929</v>
      </c>
      <c r="F288" s="188" t="s">
        <v>930</v>
      </c>
      <c r="G288" s="189">
        <v>42759</v>
      </c>
      <c r="H288" s="192" t="s">
        <v>25</v>
      </c>
      <c r="I288" s="202">
        <v>323.19</v>
      </c>
      <c r="J288" s="324"/>
    </row>
    <row r="289" spans="1:10" x14ac:dyDescent="0.25">
      <c r="A289" s="322">
        <v>321</v>
      </c>
      <c r="B289" s="323" t="s">
        <v>523</v>
      </c>
      <c r="C289" s="209" t="s">
        <v>931</v>
      </c>
      <c r="D289" s="187" t="s">
        <v>932</v>
      </c>
      <c r="E289" s="188" t="s">
        <v>933</v>
      </c>
      <c r="F289" s="188"/>
      <c r="G289" s="189">
        <v>42887</v>
      </c>
      <c r="H289" s="192" t="s">
        <v>25</v>
      </c>
      <c r="I289" s="202">
        <v>165</v>
      </c>
      <c r="J289" s="324">
        <v>165</v>
      </c>
    </row>
    <row r="290" spans="1:10" x14ac:dyDescent="0.25">
      <c r="A290" s="322"/>
      <c r="B290" s="323"/>
      <c r="C290" s="209" t="s">
        <v>759</v>
      </c>
      <c r="D290" s="234" t="s">
        <v>730</v>
      </c>
      <c r="E290" s="188" t="s">
        <v>929</v>
      </c>
      <c r="F290" s="188" t="s">
        <v>748</v>
      </c>
      <c r="G290" s="189">
        <v>42887</v>
      </c>
      <c r="H290" s="192" t="s">
        <v>25</v>
      </c>
      <c r="I290" s="202">
        <v>140</v>
      </c>
      <c r="J290" s="324"/>
    </row>
    <row r="291" spans="1:10" ht="15.75" thickBot="1" x14ac:dyDescent="0.3">
      <c r="A291" s="322"/>
      <c r="B291" s="323"/>
      <c r="C291" s="209" t="s">
        <v>934</v>
      </c>
      <c r="D291" s="187" t="s">
        <v>935</v>
      </c>
      <c r="E291" s="188" t="s">
        <v>936</v>
      </c>
      <c r="F291" s="188" t="s">
        <v>641</v>
      </c>
      <c r="G291" s="189">
        <v>42887</v>
      </c>
      <c r="H291" s="192" t="s">
        <v>25</v>
      </c>
      <c r="I291" s="202">
        <v>180</v>
      </c>
      <c r="J291" s="324"/>
    </row>
    <row r="292" spans="1:10" x14ac:dyDescent="0.25">
      <c r="A292" s="341">
        <v>325</v>
      </c>
      <c r="B292" s="344" t="s">
        <v>499</v>
      </c>
      <c r="C292" s="204" t="s">
        <v>937</v>
      </c>
      <c r="D292" s="232" t="s">
        <v>718</v>
      </c>
      <c r="E292" s="204" t="s">
        <v>938</v>
      </c>
      <c r="F292" s="204" t="s">
        <v>939</v>
      </c>
      <c r="G292" s="206">
        <v>42887</v>
      </c>
      <c r="H292" s="207" t="s">
        <v>25</v>
      </c>
      <c r="I292" s="208">
        <v>1150</v>
      </c>
      <c r="J292" s="346">
        <v>1150</v>
      </c>
    </row>
    <row r="293" spans="1:10" ht="15.75" thickBot="1" x14ac:dyDescent="0.3">
      <c r="A293" s="342"/>
      <c r="B293" s="323"/>
      <c r="C293" s="188" t="s">
        <v>940</v>
      </c>
      <c r="D293" s="187"/>
      <c r="E293" s="188" t="s">
        <v>941</v>
      </c>
      <c r="F293" s="188" t="s">
        <v>942</v>
      </c>
      <c r="G293" s="191">
        <v>42887</v>
      </c>
      <c r="H293" s="192" t="s">
        <v>25</v>
      </c>
      <c r="I293" s="202">
        <v>1207.99</v>
      </c>
      <c r="J293" s="347"/>
    </row>
    <row r="294" spans="1:10" ht="15.75" thickBot="1" x14ac:dyDescent="0.3">
      <c r="A294" s="343"/>
      <c r="B294" s="345"/>
      <c r="C294" s="204" t="s">
        <v>943</v>
      </c>
      <c r="D294" s="232" t="s">
        <v>730</v>
      </c>
      <c r="E294" s="204" t="s">
        <v>731</v>
      </c>
      <c r="F294" s="204" t="s">
        <v>907</v>
      </c>
      <c r="G294" s="206">
        <v>42887</v>
      </c>
      <c r="H294" s="192" t="s">
        <v>25</v>
      </c>
      <c r="I294" s="208">
        <v>1149.3399999999999</v>
      </c>
      <c r="J294" s="348"/>
    </row>
    <row r="295" spans="1:10" x14ac:dyDescent="0.25">
      <c r="A295" s="322">
        <v>655</v>
      </c>
      <c r="B295" s="323" t="s">
        <v>437</v>
      </c>
      <c r="C295" s="188" t="s">
        <v>944</v>
      </c>
      <c r="D295" s="187" t="s">
        <v>945</v>
      </c>
      <c r="E295" s="188" t="s">
        <v>946</v>
      </c>
      <c r="F295" s="188" t="s">
        <v>701</v>
      </c>
      <c r="G295" s="191">
        <v>42917</v>
      </c>
      <c r="H295" s="192" t="s">
        <v>117</v>
      </c>
      <c r="I295" s="202">
        <v>62.5</v>
      </c>
      <c r="J295" s="324">
        <v>79.015000000000001</v>
      </c>
    </row>
    <row r="296" spans="1:10" x14ac:dyDescent="0.25">
      <c r="A296" s="322"/>
      <c r="B296" s="323"/>
      <c r="C296" s="188" t="s">
        <v>666</v>
      </c>
      <c r="D296" s="187" t="s">
        <v>667</v>
      </c>
      <c r="E296" s="188" t="s">
        <v>668</v>
      </c>
      <c r="F296" s="188" t="s">
        <v>947</v>
      </c>
      <c r="G296" s="191">
        <v>42917</v>
      </c>
      <c r="H296" s="192" t="s">
        <v>117</v>
      </c>
      <c r="I296" s="202">
        <v>95.53</v>
      </c>
      <c r="J296" s="324"/>
    </row>
    <row r="297" spans="1:10" ht="15.75" thickBot="1" x14ac:dyDescent="0.3">
      <c r="A297" s="322"/>
      <c r="B297" s="323"/>
      <c r="C297" s="188"/>
      <c r="D297" s="187"/>
      <c r="E297" s="188"/>
      <c r="F297" s="188"/>
      <c r="G297" s="191"/>
      <c r="H297" s="192" t="s">
        <v>117</v>
      </c>
      <c r="I297" s="202"/>
      <c r="J297" s="324"/>
    </row>
    <row r="298" spans="1:10" x14ac:dyDescent="0.25">
      <c r="A298" s="341">
        <v>665</v>
      </c>
      <c r="B298" s="323" t="s">
        <v>473</v>
      </c>
      <c r="C298" s="188" t="s">
        <v>948</v>
      </c>
      <c r="D298" s="187" t="s">
        <v>949</v>
      </c>
      <c r="E298" s="188" t="s">
        <v>950</v>
      </c>
      <c r="F298" s="188"/>
      <c r="G298" s="191">
        <v>42948</v>
      </c>
      <c r="H298" s="192" t="s">
        <v>24</v>
      </c>
      <c r="I298" s="202">
        <v>125.97</v>
      </c>
      <c r="J298" s="324">
        <v>125.97</v>
      </c>
    </row>
    <row r="299" spans="1:10" x14ac:dyDescent="0.25">
      <c r="A299" s="342"/>
      <c r="B299" s="323"/>
      <c r="C299" s="188"/>
      <c r="D299" s="187"/>
      <c r="E299" s="188"/>
      <c r="F299" s="188"/>
      <c r="G299" s="191"/>
      <c r="H299" s="192"/>
      <c r="I299" s="202"/>
      <c r="J299" s="324"/>
    </row>
    <row r="300" spans="1:10" ht="15.75" thickBot="1" x14ac:dyDescent="0.3">
      <c r="A300" s="343"/>
      <c r="B300" s="323"/>
      <c r="C300" s="188"/>
      <c r="D300" s="187"/>
      <c r="E300" s="188"/>
      <c r="F300" s="188"/>
      <c r="G300" s="191"/>
      <c r="H300" s="192"/>
      <c r="I300" s="202"/>
      <c r="J300" s="324"/>
    </row>
    <row r="301" spans="1:10" x14ac:dyDescent="0.25">
      <c r="A301" s="322">
        <v>233</v>
      </c>
      <c r="B301" s="323" t="s">
        <v>585</v>
      </c>
      <c r="C301" s="209" t="s">
        <v>733</v>
      </c>
      <c r="D301" s="187" t="s">
        <v>730</v>
      </c>
      <c r="E301" s="188" t="s">
        <v>731</v>
      </c>
      <c r="F301" s="188" t="s">
        <v>630</v>
      </c>
      <c r="G301" s="191">
        <v>42758</v>
      </c>
      <c r="H301" s="192" t="s">
        <v>25</v>
      </c>
      <c r="I301" s="202">
        <v>13.29</v>
      </c>
      <c r="J301" s="324">
        <v>13.29</v>
      </c>
    </row>
    <row r="302" spans="1:10" x14ac:dyDescent="0.25">
      <c r="A302" s="322"/>
      <c r="B302" s="323"/>
      <c r="C302" s="188" t="s">
        <v>734</v>
      </c>
      <c r="D302" s="187" t="s">
        <v>735</v>
      </c>
      <c r="E302" s="188" t="s">
        <v>736</v>
      </c>
      <c r="F302" s="188" t="s">
        <v>737</v>
      </c>
      <c r="G302" s="191">
        <v>42758</v>
      </c>
      <c r="H302" s="192" t="s">
        <v>25</v>
      </c>
      <c r="I302" s="202">
        <v>11.36</v>
      </c>
      <c r="J302" s="324"/>
    </row>
    <row r="303" spans="1:10" x14ac:dyDescent="0.25">
      <c r="A303" s="322"/>
      <c r="B303" s="323"/>
      <c r="C303" s="188" t="s">
        <v>709</v>
      </c>
      <c r="D303" s="187" t="s">
        <v>710</v>
      </c>
      <c r="E303" s="188" t="s">
        <v>711</v>
      </c>
      <c r="F303" s="188" t="s">
        <v>712</v>
      </c>
      <c r="G303" s="191">
        <v>42758</v>
      </c>
      <c r="H303" s="192" t="s">
        <v>25</v>
      </c>
      <c r="I303" s="202">
        <v>19.059999999999999</v>
      </c>
      <c r="J303" s="324"/>
    </row>
    <row r="304" spans="1:10" x14ac:dyDescent="0.25">
      <c r="A304" s="322">
        <v>234</v>
      </c>
      <c r="B304" s="323" t="s">
        <v>586</v>
      </c>
      <c r="C304" s="209" t="s">
        <v>733</v>
      </c>
      <c r="D304" s="187" t="s">
        <v>730</v>
      </c>
      <c r="E304" s="188" t="s">
        <v>731</v>
      </c>
      <c r="F304" s="188" t="s">
        <v>630</v>
      </c>
      <c r="G304" s="191">
        <v>42758</v>
      </c>
      <c r="H304" s="192" t="s">
        <v>25</v>
      </c>
      <c r="I304" s="202">
        <v>27.33</v>
      </c>
      <c r="J304" s="324">
        <v>27.33</v>
      </c>
    </row>
    <row r="305" spans="1:10" x14ac:dyDescent="0.25">
      <c r="A305" s="322"/>
      <c r="B305" s="323"/>
      <c r="C305" s="188" t="s">
        <v>734</v>
      </c>
      <c r="D305" s="187" t="s">
        <v>735</v>
      </c>
      <c r="E305" s="188" t="s">
        <v>736</v>
      </c>
      <c r="F305" s="188" t="s">
        <v>737</v>
      </c>
      <c r="G305" s="191">
        <v>42758</v>
      </c>
      <c r="H305" s="192" t="s">
        <v>25</v>
      </c>
      <c r="I305" s="202">
        <v>21.03</v>
      </c>
      <c r="J305" s="324"/>
    </row>
    <row r="306" spans="1:10" x14ac:dyDescent="0.25">
      <c r="A306" s="322"/>
      <c r="B306" s="323"/>
      <c r="C306" s="188" t="s">
        <v>709</v>
      </c>
      <c r="D306" s="187" t="s">
        <v>710</v>
      </c>
      <c r="E306" s="188" t="s">
        <v>711</v>
      </c>
      <c r="F306" s="188" t="s">
        <v>712</v>
      </c>
      <c r="G306" s="191">
        <v>42758</v>
      </c>
      <c r="H306" s="192" t="s">
        <v>25</v>
      </c>
      <c r="I306" s="202">
        <v>31.55</v>
      </c>
      <c r="J306" s="324"/>
    </row>
    <row r="307" spans="1:10" x14ac:dyDescent="0.25">
      <c r="A307" s="322">
        <v>698</v>
      </c>
      <c r="B307" s="323" t="s">
        <v>455</v>
      </c>
      <c r="C307" s="209" t="s">
        <v>597</v>
      </c>
      <c r="D307" s="187" t="s">
        <v>951</v>
      </c>
      <c r="E307" s="188" t="s">
        <v>652</v>
      </c>
      <c r="F307" s="188" t="s">
        <v>653</v>
      </c>
      <c r="G307" s="191">
        <v>42979</v>
      </c>
      <c r="H307" s="192" t="s">
        <v>952</v>
      </c>
      <c r="I307" s="202">
        <v>48.6</v>
      </c>
      <c r="J307" s="324">
        <v>48.6</v>
      </c>
    </row>
    <row r="308" spans="1:10" x14ac:dyDescent="0.25">
      <c r="A308" s="322"/>
      <c r="B308" s="323"/>
      <c r="C308" s="209" t="s">
        <v>661</v>
      </c>
      <c r="D308" s="187" t="s">
        <v>953</v>
      </c>
      <c r="E308" s="188" t="s">
        <v>954</v>
      </c>
      <c r="F308" s="188" t="s">
        <v>955</v>
      </c>
      <c r="G308" s="191">
        <v>42979</v>
      </c>
      <c r="H308" s="192" t="s">
        <v>952</v>
      </c>
      <c r="I308" s="202">
        <v>42</v>
      </c>
      <c r="J308" s="324"/>
    </row>
    <row r="309" spans="1:10" x14ac:dyDescent="0.25">
      <c r="A309" s="322"/>
      <c r="B309" s="323"/>
      <c r="C309" s="209" t="s">
        <v>956</v>
      </c>
      <c r="D309" s="187" t="s">
        <v>957</v>
      </c>
      <c r="E309" s="188" t="s">
        <v>645</v>
      </c>
      <c r="F309" s="188" t="s">
        <v>958</v>
      </c>
      <c r="G309" s="191">
        <v>42979</v>
      </c>
      <c r="H309" s="192" t="s">
        <v>952</v>
      </c>
      <c r="I309" s="202">
        <v>84.27</v>
      </c>
      <c r="J309" s="324"/>
    </row>
    <row r="310" spans="1:10" ht="15" customHeight="1" x14ac:dyDescent="0.25">
      <c r="A310" s="322">
        <v>366</v>
      </c>
      <c r="B310" s="323" t="s">
        <v>444</v>
      </c>
      <c r="C310" s="188" t="s">
        <v>979</v>
      </c>
      <c r="D310" s="187" t="s">
        <v>980</v>
      </c>
      <c r="E310" s="188" t="s">
        <v>981</v>
      </c>
      <c r="F310" s="216" t="s">
        <v>982</v>
      </c>
      <c r="G310" s="191">
        <v>42826</v>
      </c>
      <c r="H310" s="192" t="s">
        <v>27</v>
      </c>
      <c r="I310" s="202">
        <v>300</v>
      </c>
      <c r="J310" s="324">
        <f>MEDIAN(I310:I312)</f>
        <v>300</v>
      </c>
    </row>
    <row r="311" spans="1:10" x14ac:dyDescent="0.25">
      <c r="A311" s="322"/>
      <c r="B311" s="323"/>
      <c r="C311" s="188" t="s">
        <v>983</v>
      </c>
      <c r="D311" s="187" t="s">
        <v>984</v>
      </c>
      <c r="E311" s="188" t="s">
        <v>985</v>
      </c>
      <c r="F311" s="216" t="s">
        <v>986</v>
      </c>
      <c r="G311" s="191">
        <v>42826</v>
      </c>
      <c r="H311" s="192" t="s">
        <v>27</v>
      </c>
      <c r="I311" s="202">
        <v>289.43</v>
      </c>
      <c r="J311" s="324"/>
    </row>
    <row r="312" spans="1:10" x14ac:dyDescent="0.25">
      <c r="A312" s="322"/>
      <c r="B312" s="323"/>
      <c r="C312" s="209" t="s">
        <v>987</v>
      </c>
      <c r="D312" s="187" t="s">
        <v>988</v>
      </c>
      <c r="E312" s="188" t="s">
        <v>989</v>
      </c>
      <c r="F312" s="216" t="s">
        <v>990</v>
      </c>
      <c r="G312" s="191">
        <v>42826</v>
      </c>
      <c r="H312" s="192" t="s">
        <v>27</v>
      </c>
      <c r="I312" s="202">
        <v>390</v>
      </c>
      <c r="J312" s="324"/>
    </row>
    <row r="313" spans="1:10" x14ac:dyDescent="0.25">
      <c r="A313" s="322">
        <v>451</v>
      </c>
      <c r="B313" s="323" t="s">
        <v>568</v>
      </c>
      <c r="C313" s="188" t="s">
        <v>991</v>
      </c>
      <c r="D313" s="187" t="s">
        <v>992</v>
      </c>
      <c r="E313" s="188" t="s">
        <v>993</v>
      </c>
      <c r="F313" s="216" t="s">
        <v>910</v>
      </c>
      <c r="G313" s="191">
        <v>42856</v>
      </c>
      <c r="H313" s="192" t="s">
        <v>412</v>
      </c>
      <c r="I313" s="202">
        <v>0.56999999999999995</v>
      </c>
      <c r="J313" s="324">
        <f>MEDIAN(I313:I315)</f>
        <v>1.6350000000000002</v>
      </c>
    </row>
    <row r="314" spans="1:10" x14ac:dyDescent="0.25">
      <c r="A314" s="322"/>
      <c r="B314" s="323"/>
      <c r="C314" s="188" t="s">
        <v>994</v>
      </c>
      <c r="D314" s="187" t="s">
        <v>924</v>
      </c>
      <c r="E314" s="188" t="s">
        <v>995</v>
      </c>
      <c r="F314" s="216" t="s">
        <v>996</v>
      </c>
      <c r="G314" s="191">
        <v>42887</v>
      </c>
      <c r="H314" s="192" t="s">
        <v>412</v>
      </c>
      <c r="I314" s="202">
        <v>2.7</v>
      </c>
      <c r="J314" s="324"/>
    </row>
    <row r="315" spans="1:10" x14ac:dyDescent="0.25">
      <c r="A315" s="322"/>
      <c r="B315" s="323"/>
      <c r="C315" s="209"/>
      <c r="D315" s="187"/>
      <c r="E315" s="188"/>
      <c r="F315" s="216"/>
      <c r="G315" s="191"/>
      <c r="H315" s="192"/>
      <c r="I315" s="202"/>
      <c r="J315" s="324"/>
    </row>
    <row r="316" spans="1:10" x14ac:dyDescent="0.25">
      <c r="A316" s="322">
        <v>544</v>
      </c>
      <c r="B316" s="323" t="s">
        <v>470</v>
      </c>
      <c r="C316" s="188" t="s">
        <v>997</v>
      </c>
      <c r="D316" s="187" t="s">
        <v>998</v>
      </c>
      <c r="E316" s="188" t="s">
        <v>999</v>
      </c>
      <c r="F316" s="216" t="s">
        <v>1000</v>
      </c>
      <c r="G316" s="191">
        <v>42856</v>
      </c>
      <c r="H316" s="192" t="s">
        <v>25</v>
      </c>
      <c r="I316" s="202">
        <v>400</v>
      </c>
      <c r="J316" s="324">
        <f>MEDIAN(I316:I318)</f>
        <v>400</v>
      </c>
    </row>
    <row r="317" spans="1:10" x14ac:dyDescent="0.25">
      <c r="A317" s="322"/>
      <c r="B317" s="323"/>
      <c r="C317" s="188"/>
      <c r="D317" s="187"/>
      <c r="E317" s="188"/>
      <c r="F317" s="216"/>
      <c r="G317" s="191"/>
      <c r="H317" s="192"/>
      <c r="I317" s="202"/>
      <c r="J317" s="324"/>
    </row>
    <row r="318" spans="1:10" x14ac:dyDescent="0.25">
      <c r="A318" s="322"/>
      <c r="B318" s="323"/>
      <c r="C318" s="209"/>
      <c r="D318" s="187"/>
      <c r="E318" s="188"/>
      <c r="F318" s="216"/>
      <c r="G318" s="191"/>
      <c r="H318" s="192"/>
      <c r="I318" s="202"/>
      <c r="J318" s="324"/>
    </row>
    <row r="319" spans="1:10" ht="15" customHeight="1" x14ac:dyDescent="0.25">
      <c r="A319" s="322">
        <v>777</v>
      </c>
      <c r="B319" s="323" t="s">
        <v>416</v>
      </c>
      <c r="C319" s="188" t="s">
        <v>971</v>
      </c>
      <c r="D319" s="187" t="s">
        <v>972</v>
      </c>
      <c r="E319" s="188" t="s">
        <v>973</v>
      </c>
      <c r="F319" s="216"/>
      <c r="G319" s="191">
        <v>42675</v>
      </c>
      <c r="H319" s="192" t="s">
        <v>25</v>
      </c>
      <c r="I319" s="202">
        <v>1500</v>
      </c>
      <c r="J319" s="324">
        <f>MEDIAN(I319:I321)</f>
        <v>1500</v>
      </c>
    </row>
    <row r="320" spans="1:10" x14ac:dyDescent="0.25">
      <c r="A320" s="322"/>
      <c r="B320" s="323"/>
      <c r="C320" s="188" t="s">
        <v>974</v>
      </c>
      <c r="D320" s="187" t="s">
        <v>975</v>
      </c>
      <c r="E320" s="188" t="s">
        <v>976</v>
      </c>
      <c r="F320" s="216"/>
      <c r="G320" s="191">
        <v>42795</v>
      </c>
      <c r="H320" s="192" t="s">
        <v>25</v>
      </c>
      <c r="I320" s="202">
        <v>950</v>
      </c>
      <c r="J320" s="324"/>
    </row>
    <row r="321" spans="1:10" x14ac:dyDescent="0.25">
      <c r="A321" s="322"/>
      <c r="B321" s="323"/>
      <c r="C321" s="209" t="s">
        <v>977</v>
      </c>
      <c r="D321" s="187" t="s">
        <v>978</v>
      </c>
      <c r="E321" s="188" t="s">
        <v>605</v>
      </c>
      <c r="F321" s="216"/>
      <c r="G321" s="191">
        <v>42675</v>
      </c>
      <c r="H321" s="192" t="s">
        <v>25</v>
      </c>
      <c r="I321" s="202">
        <v>2200</v>
      </c>
      <c r="J321" s="324"/>
    </row>
    <row r="322" spans="1:10" ht="15" customHeight="1" x14ac:dyDescent="0.25">
      <c r="A322" s="322">
        <v>722</v>
      </c>
      <c r="B322" s="323" t="s">
        <v>551</v>
      </c>
      <c r="C322" s="188" t="s">
        <v>915</v>
      </c>
      <c r="D322" s="209" t="s">
        <v>763</v>
      </c>
      <c r="E322" s="188" t="s">
        <v>959</v>
      </c>
      <c r="F322" s="188" t="s">
        <v>914</v>
      </c>
      <c r="G322" s="191">
        <v>43101</v>
      </c>
      <c r="H322" s="192" t="s">
        <v>24</v>
      </c>
      <c r="I322" s="202">
        <v>393.67</v>
      </c>
      <c r="J322" s="324">
        <v>393.67</v>
      </c>
    </row>
    <row r="323" spans="1:10" x14ac:dyDescent="0.25">
      <c r="A323" s="322"/>
      <c r="B323" s="323"/>
      <c r="C323" s="188" t="s">
        <v>756</v>
      </c>
      <c r="D323" s="209" t="s">
        <v>757</v>
      </c>
      <c r="E323" s="188" t="s">
        <v>960</v>
      </c>
      <c r="F323" s="188" t="s">
        <v>961</v>
      </c>
      <c r="G323" s="191">
        <v>43101</v>
      </c>
      <c r="H323" s="192" t="s">
        <v>24</v>
      </c>
      <c r="I323" s="202">
        <v>386</v>
      </c>
      <c r="J323" s="324"/>
    </row>
    <row r="324" spans="1:10" x14ac:dyDescent="0.25">
      <c r="A324" s="322"/>
      <c r="B324" s="323"/>
      <c r="C324" s="188" t="s">
        <v>962</v>
      </c>
      <c r="D324" s="209" t="s">
        <v>730</v>
      </c>
      <c r="E324" s="188" t="s">
        <v>963</v>
      </c>
      <c r="F324" s="188" t="s">
        <v>907</v>
      </c>
      <c r="G324" s="191">
        <v>43101</v>
      </c>
      <c r="H324" s="192" t="s">
        <v>24</v>
      </c>
      <c r="I324" s="202">
        <v>425.57</v>
      </c>
      <c r="J324" s="324"/>
    </row>
    <row r="325" spans="1:10" x14ac:dyDescent="0.25">
      <c r="A325" s="322">
        <v>774</v>
      </c>
      <c r="B325" s="323" t="s">
        <v>964</v>
      </c>
      <c r="C325" s="188" t="s">
        <v>962</v>
      </c>
      <c r="D325" s="209" t="s">
        <v>730</v>
      </c>
      <c r="E325" s="188" t="s">
        <v>963</v>
      </c>
      <c r="F325" s="188" t="s">
        <v>907</v>
      </c>
      <c r="G325" s="191">
        <v>43101</v>
      </c>
      <c r="H325" s="192" t="s">
        <v>27</v>
      </c>
      <c r="I325" s="202">
        <v>15.3</v>
      </c>
      <c r="J325" s="324">
        <v>10.6</v>
      </c>
    </row>
    <row r="326" spans="1:10" x14ac:dyDescent="0.25">
      <c r="A326" s="322"/>
      <c r="B326" s="323"/>
      <c r="C326" s="188" t="s">
        <v>709</v>
      </c>
      <c r="D326" s="209" t="s">
        <v>710</v>
      </c>
      <c r="E326" s="188" t="s">
        <v>711</v>
      </c>
      <c r="F326" s="188" t="s">
        <v>712</v>
      </c>
      <c r="G326" s="191">
        <v>43101</v>
      </c>
      <c r="H326" s="192" t="s">
        <v>25</v>
      </c>
      <c r="I326" s="202">
        <v>9.7899999999999991</v>
      </c>
      <c r="J326" s="324"/>
    </row>
    <row r="327" spans="1:10" x14ac:dyDescent="0.25">
      <c r="A327" s="322"/>
      <c r="B327" s="323"/>
      <c r="C327" s="188" t="s">
        <v>965</v>
      </c>
      <c r="D327" s="209" t="s">
        <v>966</v>
      </c>
      <c r="E327" s="188" t="s">
        <v>967</v>
      </c>
      <c r="F327" s="188" t="s">
        <v>968</v>
      </c>
      <c r="G327" s="191">
        <v>43101</v>
      </c>
      <c r="H327" s="192" t="s">
        <v>24</v>
      </c>
      <c r="I327" s="202">
        <v>10.6</v>
      </c>
      <c r="J327" s="324"/>
    </row>
    <row r="328" spans="1:10" x14ac:dyDescent="0.25">
      <c r="A328" s="322">
        <v>775</v>
      </c>
      <c r="B328" s="323" t="s">
        <v>969</v>
      </c>
      <c r="C328" s="188" t="s">
        <v>962</v>
      </c>
      <c r="D328" s="209" t="s">
        <v>730</v>
      </c>
      <c r="E328" s="188" t="s">
        <v>963</v>
      </c>
      <c r="F328" s="188" t="s">
        <v>907</v>
      </c>
      <c r="G328" s="191">
        <v>43101</v>
      </c>
      <c r="H328" s="192" t="s">
        <v>27</v>
      </c>
      <c r="I328" s="202">
        <v>29.1</v>
      </c>
      <c r="J328" s="324">
        <v>19.43</v>
      </c>
    </row>
    <row r="329" spans="1:10" x14ac:dyDescent="0.25">
      <c r="A329" s="322"/>
      <c r="B329" s="323"/>
      <c r="C329" s="188" t="s">
        <v>709</v>
      </c>
      <c r="D329" s="209" t="s">
        <v>710</v>
      </c>
      <c r="E329" s="188" t="s">
        <v>711</v>
      </c>
      <c r="F329" s="188" t="s">
        <v>712</v>
      </c>
      <c r="G329" s="191">
        <v>43101</v>
      </c>
      <c r="H329" s="192" t="s">
        <v>25</v>
      </c>
      <c r="I329" s="202">
        <v>19.43</v>
      </c>
      <c r="J329" s="324"/>
    </row>
    <row r="330" spans="1:10" x14ac:dyDescent="0.25">
      <c r="A330" s="322"/>
      <c r="B330" s="323"/>
      <c r="C330" s="188" t="s">
        <v>965</v>
      </c>
      <c r="D330" s="209" t="s">
        <v>966</v>
      </c>
      <c r="E330" s="188" t="s">
        <v>967</v>
      </c>
      <c r="F330" s="188" t="s">
        <v>968</v>
      </c>
      <c r="G330" s="191">
        <v>43101</v>
      </c>
      <c r="H330" s="192" t="s">
        <v>24</v>
      </c>
      <c r="I330" s="202">
        <v>19.3</v>
      </c>
      <c r="J330" s="324"/>
    </row>
    <row r="331" spans="1:10" x14ac:dyDescent="0.25">
      <c r="A331" s="322">
        <v>776</v>
      </c>
      <c r="B331" s="323" t="s">
        <v>970</v>
      </c>
      <c r="C331" s="188"/>
      <c r="D331" s="209"/>
      <c r="E331" s="188"/>
      <c r="F331" s="188"/>
      <c r="G331" s="191"/>
      <c r="H331" s="192"/>
      <c r="I331" s="202"/>
      <c r="J331" s="324">
        <v>30.094999999999999</v>
      </c>
    </row>
    <row r="332" spans="1:10" x14ac:dyDescent="0.25">
      <c r="A332" s="322"/>
      <c r="B332" s="323"/>
      <c r="C332" s="188" t="s">
        <v>709</v>
      </c>
      <c r="D332" s="209" t="s">
        <v>710</v>
      </c>
      <c r="E332" s="188" t="s">
        <v>711</v>
      </c>
      <c r="F332" s="188" t="s">
        <v>712</v>
      </c>
      <c r="G332" s="191">
        <v>43101</v>
      </c>
      <c r="H332" s="192" t="s">
        <v>25</v>
      </c>
      <c r="I332" s="202">
        <v>29.04</v>
      </c>
      <c r="J332" s="324"/>
    </row>
    <row r="333" spans="1:10" x14ac:dyDescent="0.25">
      <c r="A333" s="322"/>
      <c r="B333" s="323"/>
      <c r="C333" s="188" t="s">
        <v>965</v>
      </c>
      <c r="D333" s="209" t="s">
        <v>966</v>
      </c>
      <c r="E333" s="188" t="s">
        <v>967</v>
      </c>
      <c r="F333" s="188" t="s">
        <v>968</v>
      </c>
      <c r="G333" s="191">
        <v>43101</v>
      </c>
      <c r="H333" s="192" t="s">
        <v>24</v>
      </c>
      <c r="I333" s="202">
        <v>31.15</v>
      </c>
      <c r="J333" s="324"/>
    </row>
  </sheetData>
  <mergeCells count="333">
    <mergeCell ref="A316:A318"/>
    <mergeCell ref="B316:B318"/>
    <mergeCell ref="J316:J318"/>
    <mergeCell ref="A319:A321"/>
    <mergeCell ref="B319:B321"/>
    <mergeCell ref="J319:J321"/>
    <mergeCell ref="B310:B312"/>
    <mergeCell ref="A310:A312"/>
    <mergeCell ref="J310:J312"/>
    <mergeCell ref="A313:A315"/>
    <mergeCell ref="B313:B315"/>
    <mergeCell ref="J313:J315"/>
    <mergeCell ref="A328:A330"/>
    <mergeCell ref="B328:B330"/>
    <mergeCell ref="J328:J330"/>
    <mergeCell ref="A331:A333"/>
    <mergeCell ref="B331:B333"/>
    <mergeCell ref="J331:J333"/>
    <mergeCell ref="A322:A324"/>
    <mergeCell ref="B322:B324"/>
    <mergeCell ref="J322:J324"/>
    <mergeCell ref="A325:A327"/>
    <mergeCell ref="B325:B327"/>
    <mergeCell ref="J325:J327"/>
    <mergeCell ref="A304:A306"/>
    <mergeCell ref="B304:B306"/>
    <mergeCell ref="J304:J306"/>
    <mergeCell ref="A307:A309"/>
    <mergeCell ref="B307:B309"/>
    <mergeCell ref="J307:J309"/>
    <mergeCell ref="A298:A300"/>
    <mergeCell ref="B298:B300"/>
    <mergeCell ref="J298:J300"/>
    <mergeCell ref="A301:A303"/>
    <mergeCell ref="B301:B303"/>
    <mergeCell ref="J301:J303"/>
    <mergeCell ref="A295:A297"/>
    <mergeCell ref="B295:B297"/>
    <mergeCell ref="J295:J297"/>
    <mergeCell ref="A289:A291"/>
    <mergeCell ref="B289:B291"/>
    <mergeCell ref="J289:J291"/>
    <mergeCell ref="A292:A294"/>
    <mergeCell ref="B292:B294"/>
    <mergeCell ref="J292:J294"/>
    <mergeCell ref="A283:A285"/>
    <mergeCell ref="B283:B285"/>
    <mergeCell ref="J283:J285"/>
    <mergeCell ref="A286:A288"/>
    <mergeCell ref="B286:B288"/>
    <mergeCell ref="J286:J288"/>
    <mergeCell ref="A277:A279"/>
    <mergeCell ref="B277:B279"/>
    <mergeCell ref="J277:J279"/>
    <mergeCell ref="A280:A282"/>
    <mergeCell ref="B280:B282"/>
    <mergeCell ref="J280:J282"/>
    <mergeCell ref="A271:A273"/>
    <mergeCell ref="B271:B273"/>
    <mergeCell ref="J271:J273"/>
    <mergeCell ref="A274:A276"/>
    <mergeCell ref="B274:B276"/>
    <mergeCell ref="J274:J276"/>
    <mergeCell ref="A265:A267"/>
    <mergeCell ref="B265:B267"/>
    <mergeCell ref="J265:J267"/>
    <mergeCell ref="A268:A270"/>
    <mergeCell ref="B268:B270"/>
    <mergeCell ref="J268:J270"/>
    <mergeCell ref="A259:A261"/>
    <mergeCell ref="B259:B261"/>
    <mergeCell ref="J259:J261"/>
    <mergeCell ref="A262:A264"/>
    <mergeCell ref="B262:B264"/>
    <mergeCell ref="J262:J264"/>
    <mergeCell ref="A253:A255"/>
    <mergeCell ref="B253:B255"/>
    <mergeCell ref="J253:J255"/>
    <mergeCell ref="A256:A258"/>
    <mergeCell ref="B256:B258"/>
    <mergeCell ref="J256:J258"/>
    <mergeCell ref="A247:A249"/>
    <mergeCell ref="B247:B249"/>
    <mergeCell ref="J247:J249"/>
    <mergeCell ref="A250:A252"/>
    <mergeCell ref="B250:B252"/>
    <mergeCell ref="J250:J252"/>
    <mergeCell ref="A241:A243"/>
    <mergeCell ref="B241:B243"/>
    <mergeCell ref="J241:J243"/>
    <mergeCell ref="A244:A246"/>
    <mergeCell ref="B244:B246"/>
    <mergeCell ref="J244:J246"/>
    <mergeCell ref="A235:A237"/>
    <mergeCell ref="B235:B237"/>
    <mergeCell ref="J235:J237"/>
    <mergeCell ref="A238:A240"/>
    <mergeCell ref="B238:B240"/>
    <mergeCell ref="J238:J240"/>
    <mergeCell ref="A229:A231"/>
    <mergeCell ref="B229:B231"/>
    <mergeCell ref="J229:J231"/>
    <mergeCell ref="A232:A234"/>
    <mergeCell ref="B232:B234"/>
    <mergeCell ref="J232:J234"/>
    <mergeCell ref="A223:A225"/>
    <mergeCell ref="B223:B225"/>
    <mergeCell ref="J223:J225"/>
    <mergeCell ref="A226:A228"/>
    <mergeCell ref="B226:B228"/>
    <mergeCell ref="J226:J228"/>
    <mergeCell ref="A217:A219"/>
    <mergeCell ref="B217:B219"/>
    <mergeCell ref="J217:J219"/>
    <mergeCell ref="A220:A222"/>
    <mergeCell ref="B220:B222"/>
    <mergeCell ref="J220:J222"/>
    <mergeCell ref="A211:A213"/>
    <mergeCell ref="B211:B213"/>
    <mergeCell ref="J211:J213"/>
    <mergeCell ref="A214:A216"/>
    <mergeCell ref="B214:B216"/>
    <mergeCell ref="J214:J216"/>
    <mergeCell ref="A205:A207"/>
    <mergeCell ref="B205:B207"/>
    <mergeCell ref="J205:J207"/>
    <mergeCell ref="A208:A210"/>
    <mergeCell ref="B208:B210"/>
    <mergeCell ref="J208:J210"/>
    <mergeCell ref="A199:A201"/>
    <mergeCell ref="B199:B201"/>
    <mergeCell ref="J199:J201"/>
    <mergeCell ref="A202:A204"/>
    <mergeCell ref="B202:B204"/>
    <mergeCell ref="J202:J204"/>
    <mergeCell ref="A193:A195"/>
    <mergeCell ref="B193:B195"/>
    <mergeCell ref="J193:J195"/>
    <mergeCell ref="A196:A198"/>
    <mergeCell ref="B196:B198"/>
    <mergeCell ref="J196:J198"/>
    <mergeCell ref="A187:A189"/>
    <mergeCell ref="B187:B189"/>
    <mergeCell ref="J187:J189"/>
    <mergeCell ref="A190:A192"/>
    <mergeCell ref="B190:B192"/>
    <mergeCell ref="J190:J192"/>
    <mergeCell ref="A181:A183"/>
    <mergeCell ref="B181:B183"/>
    <mergeCell ref="J181:J183"/>
    <mergeCell ref="A184:A186"/>
    <mergeCell ref="B184:B186"/>
    <mergeCell ref="J184:J186"/>
    <mergeCell ref="A175:A177"/>
    <mergeCell ref="B175:B177"/>
    <mergeCell ref="J175:J177"/>
    <mergeCell ref="A178:A180"/>
    <mergeCell ref="B178:B180"/>
    <mergeCell ref="J178:J180"/>
    <mergeCell ref="A169:A171"/>
    <mergeCell ref="B169:B171"/>
    <mergeCell ref="J169:J171"/>
    <mergeCell ref="A172:A174"/>
    <mergeCell ref="B172:B174"/>
    <mergeCell ref="J172:J174"/>
    <mergeCell ref="A163:A165"/>
    <mergeCell ref="B163:B165"/>
    <mergeCell ref="J163:J165"/>
    <mergeCell ref="A166:A168"/>
    <mergeCell ref="B166:B168"/>
    <mergeCell ref="J166:J168"/>
    <mergeCell ref="A157:A159"/>
    <mergeCell ref="B157:B159"/>
    <mergeCell ref="J157:J159"/>
    <mergeCell ref="A160:A162"/>
    <mergeCell ref="B160:B162"/>
    <mergeCell ref="J160:J162"/>
    <mergeCell ref="A151:A153"/>
    <mergeCell ref="B151:B153"/>
    <mergeCell ref="J151:J153"/>
    <mergeCell ref="A154:A156"/>
    <mergeCell ref="B154:B156"/>
    <mergeCell ref="J154:J156"/>
    <mergeCell ref="A145:A147"/>
    <mergeCell ref="B145:B147"/>
    <mergeCell ref="J145:J147"/>
    <mergeCell ref="A148:A150"/>
    <mergeCell ref="B148:B150"/>
    <mergeCell ref="J148:J150"/>
    <mergeCell ref="A139:A141"/>
    <mergeCell ref="B139:B141"/>
    <mergeCell ref="J139:J141"/>
    <mergeCell ref="A142:A144"/>
    <mergeCell ref="B142:B144"/>
    <mergeCell ref="J142:J144"/>
    <mergeCell ref="A133:A135"/>
    <mergeCell ref="B133:B135"/>
    <mergeCell ref="J133:J135"/>
    <mergeCell ref="A136:A138"/>
    <mergeCell ref="B136:B138"/>
    <mergeCell ref="J136:J138"/>
    <mergeCell ref="A127:A129"/>
    <mergeCell ref="B127:B129"/>
    <mergeCell ref="J127:J129"/>
    <mergeCell ref="A130:A132"/>
    <mergeCell ref="B130:B132"/>
    <mergeCell ref="J130:J132"/>
    <mergeCell ref="A121:A123"/>
    <mergeCell ref="B121:B123"/>
    <mergeCell ref="J121:J123"/>
    <mergeCell ref="A124:A126"/>
    <mergeCell ref="B124:B126"/>
    <mergeCell ref="J124:J126"/>
    <mergeCell ref="A115:A117"/>
    <mergeCell ref="B115:B117"/>
    <mergeCell ref="J115:J117"/>
    <mergeCell ref="A118:A120"/>
    <mergeCell ref="B118:B120"/>
    <mergeCell ref="J118:J120"/>
    <mergeCell ref="A109:A111"/>
    <mergeCell ref="B109:B111"/>
    <mergeCell ref="J109:J111"/>
    <mergeCell ref="A112:A114"/>
    <mergeCell ref="B112:B114"/>
    <mergeCell ref="J112:J114"/>
    <mergeCell ref="A103:A105"/>
    <mergeCell ref="B103:B105"/>
    <mergeCell ref="J103:J105"/>
    <mergeCell ref="A106:A108"/>
    <mergeCell ref="B106:B108"/>
    <mergeCell ref="J106:J108"/>
    <mergeCell ref="A97:A99"/>
    <mergeCell ref="B97:B99"/>
    <mergeCell ref="J97:J99"/>
    <mergeCell ref="A100:A102"/>
    <mergeCell ref="B100:B102"/>
    <mergeCell ref="J100:J102"/>
    <mergeCell ref="A91:A93"/>
    <mergeCell ref="B91:B93"/>
    <mergeCell ref="J91:J93"/>
    <mergeCell ref="A94:A96"/>
    <mergeCell ref="B94:B96"/>
    <mergeCell ref="J94:J96"/>
    <mergeCell ref="A85:A87"/>
    <mergeCell ref="B85:B87"/>
    <mergeCell ref="J85:J87"/>
    <mergeCell ref="A88:A90"/>
    <mergeCell ref="B88:B90"/>
    <mergeCell ref="J88:J90"/>
    <mergeCell ref="A79:A81"/>
    <mergeCell ref="B79:B81"/>
    <mergeCell ref="J79:J81"/>
    <mergeCell ref="A82:A84"/>
    <mergeCell ref="B82:B84"/>
    <mergeCell ref="J82:J84"/>
    <mergeCell ref="A73:A75"/>
    <mergeCell ref="B73:B75"/>
    <mergeCell ref="J73:J75"/>
    <mergeCell ref="A76:A78"/>
    <mergeCell ref="B76:B78"/>
    <mergeCell ref="J76:J78"/>
    <mergeCell ref="A67:A69"/>
    <mergeCell ref="B67:B69"/>
    <mergeCell ref="J67:J69"/>
    <mergeCell ref="A70:A72"/>
    <mergeCell ref="B70:B72"/>
    <mergeCell ref="J70:J72"/>
    <mergeCell ref="A61:A63"/>
    <mergeCell ref="B61:B63"/>
    <mergeCell ref="J61:J63"/>
    <mergeCell ref="A64:A66"/>
    <mergeCell ref="B64:B66"/>
    <mergeCell ref="J64:J66"/>
    <mergeCell ref="A55:A57"/>
    <mergeCell ref="B55:B57"/>
    <mergeCell ref="J55:J57"/>
    <mergeCell ref="A58:A60"/>
    <mergeCell ref="B58:B60"/>
    <mergeCell ref="J58:J60"/>
    <mergeCell ref="A49:A51"/>
    <mergeCell ref="B49:B51"/>
    <mergeCell ref="J49:J51"/>
    <mergeCell ref="A52:A54"/>
    <mergeCell ref="B52:B54"/>
    <mergeCell ref="J52:J54"/>
    <mergeCell ref="A43:A45"/>
    <mergeCell ref="B43:B45"/>
    <mergeCell ref="J43:J45"/>
    <mergeCell ref="A46:A48"/>
    <mergeCell ref="B46:B48"/>
    <mergeCell ref="J46:J48"/>
    <mergeCell ref="A37:A39"/>
    <mergeCell ref="B37:B39"/>
    <mergeCell ref="J37:J39"/>
    <mergeCell ref="A40:A42"/>
    <mergeCell ref="B40:B42"/>
    <mergeCell ref="J40:J42"/>
    <mergeCell ref="A31:A33"/>
    <mergeCell ref="B31:B33"/>
    <mergeCell ref="J31:J33"/>
    <mergeCell ref="A34:A36"/>
    <mergeCell ref="B34:B36"/>
    <mergeCell ref="J34:J36"/>
    <mergeCell ref="A25:A27"/>
    <mergeCell ref="B25:B27"/>
    <mergeCell ref="J25:J27"/>
    <mergeCell ref="A28:A30"/>
    <mergeCell ref="B28:B30"/>
    <mergeCell ref="J28:J30"/>
    <mergeCell ref="A19:A21"/>
    <mergeCell ref="B19:B21"/>
    <mergeCell ref="J19:J21"/>
    <mergeCell ref="A22:A24"/>
    <mergeCell ref="B22:B24"/>
    <mergeCell ref="J22:J24"/>
    <mergeCell ref="A13:A15"/>
    <mergeCell ref="B13:B15"/>
    <mergeCell ref="J13:J15"/>
    <mergeCell ref="A16:A18"/>
    <mergeCell ref="B16:B18"/>
    <mergeCell ref="J16:J18"/>
    <mergeCell ref="A7:A9"/>
    <mergeCell ref="B7:B9"/>
    <mergeCell ref="J7:J9"/>
    <mergeCell ref="A10:A12"/>
    <mergeCell ref="B10:B12"/>
    <mergeCell ref="J10:J12"/>
    <mergeCell ref="A1:A3"/>
    <mergeCell ref="B1:B3"/>
    <mergeCell ref="J1:J3"/>
    <mergeCell ref="A4:A6"/>
    <mergeCell ref="B4:B6"/>
    <mergeCell ref="J4:J6"/>
  </mergeCells>
  <pageMargins left="0.511811024" right="0.511811024" top="0.78740157499999996" bottom="0.78740157499999996" header="0.31496062000000002" footer="0.31496062000000002"/>
  <pageSetup paperSize="9" scale="54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660"/>
  <sheetViews>
    <sheetView view="pageBreakPreview" topLeftCell="A52" zoomScale="82" zoomScaleNormal="100" zoomScaleSheetLayoutView="82" workbookViewId="0">
      <selection activeCell="B123" sqref="B123"/>
    </sheetView>
  </sheetViews>
  <sheetFormatPr defaultRowHeight="15" x14ac:dyDescent="0.25"/>
  <cols>
    <col min="1" max="1" width="8.7109375" style="263" bestFit="1" customWidth="1"/>
    <col min="2" max="2" width="74.140625" style="263" customWidth="1"/>
    <col min="3" max="3" width="20.85546875" style="263" customWidth="1"/>
  </cols>
  <sheetData>
    <row r="1" spans="1:3" x14ac:dyDescent="0.25">
      <c r="A1" s="255" t="s">
        <v>420</v>
      </c>
      <c r="B1" s="256" t="s">
        <v>1002</v>
      </c>
      <c r="C1" s="257" t="s">
        <v>20</v>
      </c>
    </row>
    <row r="2" spans="1:3" x14ac:dyDescent="0.25">
      <c r="A2" s="258" t="s">
        <v>422</v>
      </c>
      <c r="B2" s="259" t="s">
        <v>144</v>
      </c>
      <c r="C2" s="349" t="s">
        <v>1003</v>
      </c>
    </row>
    <row r="3" spans="1:3" x14ac:dyDescent="0.25">
      <c r="A3" s="258" t="s">
        <v>1004</v>
      </c>
      <c r="B3" s="259" t="s">
        <v>1005</v>
      </c>
      <c r="C3" s="349"/>
    </row>
    <row r="4" spans="1:3" ht="15.75" thickBot="1" x14ac:dyDescent="0.3">
      <c r="A4" s="260" t="s">
        <v>1006</v>
      </c>
      <c r="B4" s="261" t="s">
        <v>24</v>
      </c>
      <c r="C4" s="350"/>
    </row>
    <row r="5" spans="1:3" x14ac:dyDescent="0.25">
      <c r="A5" s="255" t="s">
        <v>420</v>
      </c>
      <c r="B5" s="256" t="s">
        <v>513</v>
      </c>
      <c r="C5" s="257" t="s">
        <v>20</v>
      </c>
    </row>
    <row r="6" spans="1:3" x14ac:dyDescent="0.25">
      <c r="A6" s="258" t="s">
        <v>422</v>
      </c>
      <c r="B6" s="259" t="s">
        <v>97</v>
      </c>
      <c r="C6" s="349" t="s">
        <v>1007</v>
      </c>
    </row>
    <row r="7" spans="1:3" x14ac:dyDescent="0.25">
      <c r="A7" s="258" t="s">
        <v>1004</v>
      </c>
      <c r="B7" s="259" t="s">
        <v>1005</v>
      </c>
      <c r="C7" s="349"/>
    </row>
    <row r="8" spans="1:3" ht="15.75" thickBot="1" x14ac:dyDescent="0.3">
      <c r="A8" s="260" t="s">
        <v>1006</v>
      </c>
      <c r="B8" s="261" t="s">
        <v>24</v>
      </c>
      <c r="C8" s="350"/>
    </row>
    <row r="9" spans="1:3" x14ac:dyDescent="0.25">
      <c r="A9" s="255" t="s">
        <v>420</v>
      </c>
      <c r="B9" s="256" t="s">
        <v>516</v>
      </c>
      <c r="C9" s="257" t="s">
        <v>20</v>
      </c>
    </row>
    <row r="10" spans="1:3" x14ac:dyDescent="0.25">
      <c r="A10" s="258" t="s">
        <v>422</v>
      </c>
      <c r="B10" s="259" t="s">
        <v>349</v>
      </c>
      <c r="C10" s="349" t="s">
        <v>1008</v>
      </c>
    </row>
    <row r="11" spans="1:3" x14ac:dyDescent="0.25">
      <c r="A11" s="258" t="s">
        <v>1004</v>
      </c>
      <c r="B11" s="259" t="s">
        <v>1005</v>
      </c>
      <c r="C11" s="349"/>
    </row>
    <row r="12" spans="1:3" ht="15.75" thickBot="1" x14ac:dyDescent="0.3">
      <c r="A12" s="260" t="s">
        <v>1006</v>
      </c>
      <c r="B12" s="261" t="s">
        <v>24</v>
      </c>
      <c r="C12" s="350"/>
    </row>
    <row r="13" spans="1:3" x14ac:dyDescent="0.25">
      <c r="A13" s="255" t="s">
        <v>420</v>
      </c>
      <c r="B13" s="256" t="s">
        <v>515</v>
      </c>
      <c r="C13" s="257" t="s">
        <v>20</v>
      </c>
    </row>
    <row r="14" spans="1:3" x14ac:dyDescent="0.25">
      <c r="A14" s="258" t="s">
        <v>422</v>
      </c>
      <c r="B14" s="259" t="s">
        <v>98</v>
      </c>
      <c r="C14" s="349" t="s">
        <v>1009</v>
      </c>
    </row>
    <row r="15" spans="1:3" x14ac:dyDescent="0.25">
      <c r="A15" s="258" t="s">
        <v>1004</v>
      </c>
      <c r="B15" s="259" t="s">
        <v>1005</v>
      </c>
      <c r="C15" s="349"/>
    </row>
    <row r="16" spans="1:3" ht="15.75" thickBot="1" x14ac:dyDescent="0.3">
      <c r="A16" s="260" t="s">
        <v>1006</v>
      </c>
      <c r="B16" s="261" t="s">
        <v>24</v>
      </c>
      <c r="C16" s="350"/>
    </row>
    <row r="17" spans="1:3" x14ac:dyDescent="0.25">
      <c r="A17" s="255" t="s">
        <v>420</v>
      </c>
      <c r="B17" s="256" t="s">
        <v>517</v>
      </c>
      <c r="C17" s="257" t="s">
        <v>20</v>
      </c>
    </row>
    <row r="18" spans="1:3" x14ac:dyDescent="0.25">
      <c r="A18" s="258" t="s">
        <v>422</v>
      </c>
      <c r="B18" s="259" t="s">
        <v>118</v>
      </c>
      <c r="C18" s="349" t="s">
        <v>1010</v>
      </c>
    </row>
    <row r="19" spans="1:3" x14ac:dyDescent="0.25">
      <c r="A19" s="258" t="s">
        <v>1004</v>
      </c>
      <c r="B19" s="259" t="s">
        <v>1005</v>
      </c>
      <c r="C19" s="349"/>
    </row>
    <row r="20" spans="1:3" ht="15.75" thickBot="1" x14ac:dyDescent="0.3">
      <c r="A20" s="260" t="s">
        <v>1006</v>
      </c>
      <c r="B20" s="261" t="s">
        <v>24</v>
      </c>
      <c r="C20" s="350"/>
    </row>
    <row r="21" spans="1:3" x14ac:dyDescent="0.25">
      <c r="A21" s="255" t="s">
        <v>420</v>
      </c>
      <c r="B21" s="256" t="s">
        <v>518</v>
      </c>
      <c r="C21" s="257" t="s">
        <v>20</v>
      </c>
    </row>
    <row r="22" spans="1:3" ht="22.5" x14ac:dyDescent="0.25">
      <c r="A22" s="258" t="s">
        <v>422</v>
      </c>
      <c r="B22" s="259" t="s">
        <v>1011</v>
      </c>
      <c r="C22" s="349" t="s">
        <v>1012</v>
      </c>
    </row>
    <row r="23" spans="1:3" x14ac:dyDescent="0.25">
      <c r="A23" s="258" t="s">
        <v>1004</v>
      </c>
      <c r="B23" s="259" t="s">
        <v>1005</v>
      </c>
      <c r="C23" s="349"/>
    </row>
    <row r="24" spans="1:3" ht="15.75" thickBot="1" x14ac:dyDescent="0.3">
      <c r="A24" s="260" t="s">
        <v>1006</v>
      </c>
      <c r="B24" s="261" t="s">
        <v>24</v>
      </c>
      <c r="C24" s="350"/>
    </row>
    <row r="25" spans="1:3" x14ac:dyDescent="0.25">
      <c r="A25" s="255" t="s">
        <v>420</v>
      </c>
      <c r="B25" s="256" t="s">
        <v>492</v>
      </c>
      <c r="C25" s="257" t="s">
        <v>20</v>
      </c>
    </row>
    <row r="26" spans="1:3" x14ac:dyDescent="0.25">
      <c r="A26" s="258" t="s">
        <v>422</v>
      </c>
      <c r="B26" s="259" t="s">
        <v>115</v>
      </c>
      <c r="C26" s="349" t="s">
        <v>1013</v>
      </c>
    </row>
    <row r="27" spans="1:3" x14ac:dyDescent="0.25">
      <c r="A27" s="258" t="s">
        <v>1004</v>
      </c>
      <c r="B27" s="259" t="s">
        <v>1005</v>
      </c>
      <c r="C27" s="349"/>
    </row>
    <row r="28" spans="1:3" ht="15.75" thickBot="1" x14ac:dyDescent="0.3">
      <c r="A28" s="260" t="s">
        <v>1006</v>
      </c>
      <c r="B28" s="261" t="s">
        <v>24</v>
      </c>
      <c r="C28" s="350"/>
    </row>
    <row r="29" spans="1:3" x14ac:dyDescent="0.25">
      <c r="A29" s="255" t="s">
        <v>420</v>
      </c>
      <c r="B29" s="256" t="s">
        <v>494</v>
      </c>
      <c r="C29" s="257" t="s">
        <v>20</v>
      </c>
    </row>
    <row r="30" spans="1:3" x14ac:dyDescent="0.25">
      <c r="A30" s="258" t="s">
        <v>422</v>
      </c>
      <c r="B30" s="259" t="s">
        <v>303</v>
      </c>
      <c r="C30" s="349" t="s">
        <v>1014</v>
      </c>
    </row>
    <row r="31" spans="1:3" x14ac:dyDescent="0.25">
      <c r="A31" s="258" t="s">
        <v>1004</v>
      </c>
      <c r="B31" s="259" t="s">
        <v>1005</v>
      </c>
      <c r="C31" s="349"/>
    </row>
    <row r="32" spans="1:3" ht="15.75" thickBot="1" x14ac:dyDescent="0.3">
      <c r="A32" s="260" t="s">
        <v>1006</v>
      </c>
      <c r="B32" s="261" t="s">
        <v>24</v>
      </c>
      <c r="C32" s="350"/>
    </row>
    <row r="33" spans="1:3" x14ac:dyDescent="0.25">
      <c r="A33" s="255" t="s">
        <v>420</v>
      </c>
      <c r="B33" s="256" t="s">
        <v>496</v>
      </c>
      <c r="C33" s="257" t="s">
        <v>20</v>
      </c>
    </row>
    <row r="34" spans="1:3" x14ac:dyDescent="0.25">
      <c r="A34" s="258" t="s">
        <v>422</v>
      </c>
      <c r="B34" s="259" t="s">
        <v>307</v>
      </c>
      <c r="C34" s="349" t="s">
        <v>1015</v>
      </c>
    </row>
    <row r="35" spans="1:3" x14ac:dyDescent="0.25">
      <c r="A35" s="258" t="s">
        <v>1004</v>
      </c>
      <c r="B35" s="259" t="s">
        <v>1005</v>
      </c>
      <c r="C35" s="349"/>
    </row>
    <row r="36" spans="1:3" ht="15.75" thickBot="1" x14ac:dyDescent="0.3">
      <c r="A36" s="260" t="s">
        <v>1006</v>
      </c>
      <c r="B36" s="261" t="s">
        <v>24</v>
      </c>
      <c r="C36" s="350"/>
    </row>
    <row r="37" spans="1:3" x14ac:dyDescent="0.25">
      <c r="A37" s="255" t="s">
        <v>420</v>
      </c>
      <c r="B37" s="256" t="s">
        <v>438</v>
      </c>
      <c r="C37" s="257" t="s">
        <v>20</v>
      </c>
    </row>
    <row r="38" spans="1:3" ht="22.5" x14ac:dyDescent="0.25">
      <c r="A38" s="258" t="s">
        <v>422</v>
      </c>
      <c r="B38" s="259" t="s">
        <v>89</v>
      </c>
      <c r="C38" s="349" t="s">
        <v>1016</v>
      </c>
    </row>
    <row r="39" spans="1:3" x14ac:dyDescent="0.25">
      <c r="A39" s="258" t="s">
        <v>1004</v>
      </c>
      <c r="B39" s="259" t="s">
        <v>1017</v>
      </c>
      <c r="C39" s="349"/>
    </row>
    <row r="40" spans="1:3" ht="15.75" thickBot="1" x14ac:dyDescent="0.3">
      <c r="A40" s="260" t="s">
        <v>1006</v>
      </c>
      <c r="B40" s="261" t="s">
        <v>117</v>
      </c>
      <c r="C40" s="350"/>
    </row>
    <row r="41" spans="1:3" x14ac:dyDescent="0.25">
      <c r="A41" s="255" t="s">
        <v>420</v>
      </c>
      <c r="B41" s="256" t="s">
        <v>440</v>
      </c>
      <c r="C41" s="257" t="s">
        <v>20</v>
      </c>
    </row>
    <row r="42" spans="1:3" ht="22.5" x14ac:dyDescent="0.25">
      <c r="A42" s="258" t="s">
        <v>422</v>
      </c>
      <c r="B42" s="259" t="s">
        <v>79</v>
      </c>
      <c r="C42" s="349" t="s">
        <v>1018</v>
      </c>
    </row>
    <row r="43" spans="1:3" x14ac:dyDescent="0.25">
      <c r="A43" s="258" t="s">
        <v>1004</v>
      </c>
      <c r="B43" s="259" t="s">
        <v>1017</v>
      </c>
      <c r="C43" s="349"/>
    </row>
    <row r="44" spans="1:3" ht="15.75" thickBot="1" x14ac:dyDescent="0.3">
      <c r="A44" s="260" t="s">
        <v>1006</v>
      </c>
      <c r="B44" s="261" t="s">
        <v>26</v>
      </c>
      <c r="C44" s="350"/>
    </row>
    <row r="45" spans="1:3" x14ac:dyDescent="0.25">
      <c r="A45" s="255" t="s">
        <v>420</v>
      </c>
      <c r="B45" s="256" t="s">
        <v>443</v>
      </c>
      <c r="C45" s="257" t="s">
        <v>20</v>
      </c>
    </row>
    <row r="46" spans="1:3" x14ac:dyDescent="0.25">
      <c r="A46" s="258" t="s">
        <v>422</v>
      </c>
      <c r="B46" s="259" t="s">
        <v>80</v>
      </c>
      <c r="C46" s="349" t="s">
        <v>1019</v>
      </c>
    </row>
    <row r="47" spans="1:3" x14ac:dyDescent="0.25">
      <c r="A47" s="258" t="s">
        <v>1004</v>
      </c>
      <c r="B47" s="259" t="s">
        <v>1017</v>
      </c>
      <c r="C47" s="349"/>
    </row>
    <row r="48" spans="1:3" ht="15.75" thickBot="1" x14ac:dyDescent="0.3">
      <c r="A48" s="260" t="s">
        <v>1006</v>
      </c>
      <c r="B48" s="261" t="s">
        <v>26</v>
      </c>
      <c r="C48" s="350"/>
    </row>
    <row r="49" spans="1:3" x14ac:dyDescent="0.25">
      <c r="A49" s="255" t="s">
        <v>420</v>
      </c>
      <c r="B49" s="256" t="s">
        <v>459</v>
      </c>
      <c r="C49" s="257" t="s">
        <v>20</v>
      </c>
    </row>
    <row r="50" spans="1:3" x14ac:dyDescent="0.25">
      <c r="A50" s="258" t="s">
        <v>422</v>
      </c>
      <c r="B50" s="259" t="s">
        <v>82</v>
      </c>
      <c r="C50" s="349" t="s">
        <v>1020</v>
      </c>
    </row>
    <row r="51" spans="1:3" x14ac:dyDescent="0.25">
      <c r="A51" s="258" t="s">
        <v>1004</v>
      </c>
      <c r="B51" s="259" t="s">
        <v>1021</v>
      </c>
      <c r="C51" s="349"/>
    </row>
    <row r="52" spans="1:3" ht="15.75" thickBot="1" x14ac:dyDescent="0.3">
      <c r="A52" s="260" t="s">
        <v>1006</v>
      </c>
      <c r="B52" s="261" t="s">
        <v>117</v>
      </c>
      <c r="C52" s="350"/>
    </row>
    <row r="53" spans="1:3" x14ac:dyDescent="0.25">
      <c r="A53" s="255" t="s">
        <v>420</v>
      </c>
      <c r="B53" s="256" t="s">
        <v>460</v>
      </c>
      <c r="C53" s="257" t="s">
        <v>20</v>
      </c>
    </row>
    <row r="54" spans="1:3" ht="22.5" x14ac:dyDescent="0.25">
      <c r="A54" s="258" t="s">
        <v>422</v>
      </c>
      <c r="B54" s="259" t="s">
        <v>164</v>
      </c>
      <c r="C54" s="349" t="s">
        <v>1022</v>
      </c>
    </row>
    <row r="55" spans="1:3" x14ac:dyDescent="0.25">
      <c r="A55" s="258" t="s">
        <v>1004</v>
      </c>
      <c r="B55" s="259" t="s">
        <v>1021</v>
      </c>
      <c r="C55" s="349"/>
    </row>
    <row r="56" spans="1:3" ht="15.75" thickBot="1" x14ac:dyDescent="0.3">
      <c r="A56" s="260" t="s">
        <v>1006</v>
      </c>
      <c r="B56" s="261" t="s">
        <v>117</v>
      </c>
      <c r="C56" s="350"/>
    </row>
    <row r="57" spans="1:3" x14ac:dyDescent="0.25">
      <c r="A57" s="255" t="s">
        <v>420</v>
      </c>
      <c r="B57" s="256" t="s">
        <v>436</v>
      </c>
      <c r="C57" s="257" t="s">
        <v>20</v>
      </c>
    </row>
    <row r="58" spans="1:3" x14ac:dyDescent="0.25">
      <c r="A58" s="258" t="s">
        <v>422</v>
      </c>
      <c r="B58" s="259" t="s">
        <v>78</v>
      </c>
      <c r="C58" s="349" t="s">
        <v>1023</v>
      </c>
    </row>
    <row r="59" spans="1:3" x14ac:dyDescent="0.25">
      <c r="A59" s="258" t="s">
        <v>1004</v>
      </c>
      <c r="B59" s="259" t="s">
        <v>1024</v>
      </c>
      <c r="C59" s="349"/>
    </row>
    <row r="60" spans="1:3" ht="15.75" thickBot="1" x14ac:dyDescent="0.3">
      <c r="A60" s="260" t="s">
        <v>1006</v>
      </c>
      <c r="B60" s="261" t="s">
        <v>77</v>
      </c>
      <c r="C60" s="350"/>
    </row>
    <row r="61" spans="1:3" x14ac:dyDescent="0.25">
      <c r="A61" s="255" t="s">
        <v>420</v>
      </c>
      <c r="B61" s="256" t="s">
        <v>452</v>
      </c>
      <c r="C61" s="257" t="s">
        <v>20</v>
      </c>
    </row>
    <row r="62" spans="1:3" ht="33.75" x14ac:dyDescent="0.25">
      <c r="A62" s="258" t="s">
        <v>422</v>
      </c>
      <c r="B62" s="259" t="s">
        <v>81</v>
      </c>
      <c r="C62" s="349" t="s">
        <v>1025</v>
      </c>
    </row>
    <row r="63" spans="1:3" x14ac:dyDescent="0.25">
      <c r="A63" s="258" t="s">
        <v>1004</v>
      </c>
      <c r="B63" s="259" t="s">
        <v>1026</v>
      </c>
      <c r="C63" s="349"/>
    </row>
    <row r="64" spans="1:3" ht="15.75" thickBot="1" x14ac:dyDescent="0.3">
      <c r="A64" s="260" t="s">
        <v>1006</v>
      </c>
      <c r="B64" s="261" t="s">
        <v>24</v>
      </c>
      <c r="C64" s="350"/>
    </row>
    <row r="65" spans="1:3" x14ac:dyDescent="0.25">
      <c r="A65" s="255" t="s">
        <v>420</v>
      </c>
      <c r="B65" s="256" t="s">
        <v>458</v>
      </c>
      <c r="C65" s="257" t="s">
        <v>20</v>
      </c>
    </row>
    <row r="66" spans="1:3" ht="22.5" x14ac:dyDescent="0.25">
      <c r="A66" s="258" t="s">
        <v>422</v>
      </c>
      <c r="B66" s="259" t="s">
        <v>295</v>
      </c>
      <c r="C66" s="349" t="s">
        <v>1027</v>
      </c>
    </row>
    <row r="67" spans="1:3" x14ac:dyDescent="0.25">
      <c r="A67" s="258" t="s">
        <v>1004</v>
      </c>
      <c r="B67" s="259" t="s">
        <v>1026</v>
      </c>
      <c r="C67" s="349"/>
    </row>
    <row r="68" spans="1:3" ht="15.75" thickBot="1" x14ac:dyDescent="0.3">
      <c r="A68" s="260" t="s">
        <v>1006</v>
      </c>
      <c r="B68" s="261" t="s">
        <v>117</v>
      </c>
      <c r="C68" s="350"/>
    </row>
    <row r="69" spans="1:3" x14ac:dyDescent="0.25">
      <c r="A69" s="255" t="s">
        <v>420</v>
      </c>
      <c r="B69" s="256" t="s">
        <v>454</v>
      </c>
      <c r="C69" s="257" t="s">
        <v>20</v>
      </c>
    </row>
    <row r="70" spans="1:3" ht="22.5" x14ac:dyDescent="0.25">
      <c r="A70" s="258" t="s">
        <v>422</v>
      </c>
      <c r="B70" s="259" t="s">
        <v>90</v>
      </c>
      <c r="C70" s="349" t="s">
        <v>1028</v>
      </c>
    </row>
    <row r="71" spans="1:3" x14ac:dyDescent="0.25">
      <c r="A71" s="258" t="s">
        <v>1004</v>
      </c>
      <c r="B71" s="259" t="s">
        <v>1029</v>
      </c>
      <c r="C71" s="349"/>
    </row>
    <row r="72" spans="1:3" ht="15.75" thickBot="1" x14ac:dyDescent="0.3">
      <c r="A72" s="260" t="s">
        <v>1006</v>
      </c>
      <c r="B72" s="261" t="s">
        <v>117</v>
      </c>
      <c r="C72" s="350"/>
    </row>
    <row r="73" spans="1:3" x14ac:dyDescent="0.25">
      <c r="A73" s="255" t="s">
        <v>420</v>
      </c>
      <c r="B73" s="256" t="s">
        <v>567</v>
      </c>
      <c r="C73" s="257" t="s">
        <v>20</v>
      </c>
    </row>
    <row r="74" spans="1:3" x14ac:dyDescent="0.25">
      <c r="A74" s="258" t="s">
        <v>422</v>
      </c>
      <c r="B74" s="259" t="s">
        <v>101</v>
      </c>
      <c r="C74" s="349" t="s">
        <v>1030</v>
      </c>
    </row>
    <row r="75" spans="1:3" x14ac:dyDescent="0.25">
      <c r="A75" s="258" t="s">
        <v>1004</v>
      </c>
      <c r="B75" s="259" t="s">
        <v>1031</v>
      </c>
      <c r="C75" s="349"/>
    </row>
    <row r="76" spans="1:3" ht="15.75" thickBot="1" x14ac:dyDescent="0.3">
      <c r="A76" s="260" t="s">
        <v>1006</v>
      </c>
      <c r="B76" s="261" t="s">
        <v>24</v>
      </c>
      <c r="C76" s="350"/>
    </row>
    <row r="77" spans="1:3" x14ac:dyDescent="0.25">
      <c r="A77" s="255" t="s">
        <v>420</v>
      </c>
      <c r="B77" s="256" t="s">
        <v>485</v>
      </c>
      <c r="C77" s="257" t="s">
        <v>20</v>
      </c>
    </row>
    <row r="78" spans="1:3" x14ac:dyDescent="0.25">
      <c r="A78" s="258" t="s">
        <v>422</v>
      </c>
      <c r="B78" s="259" t="s">
        <v>300</v>
      </c>
      <c r="C78" s="349" t="s">
        <v>1032</v>
      </c>
    </row>
    <row r="79" spans="1:3" x14ac:dyDescent="0.25">
      <c r="A79" s="258" t="s">
        <v>1004</v>
      </c>
      <c r="B79" s="259" t="s">
        <v>1031</v>
      </c>
      <c r="C79" s="349"/>
    </row>
    <row r="80" spans="1:3" ht="15.75" thickBot="1" x14ac:dyDescent="0.3">
      <c r="A80" s="260" t="s">
        <v>1006</v>
      </c>
      <c r="B80" s="261" t="s">
        <v>24</v>
      </c>
      <c r="C80" s="350"/>
    </row>
    <row r="81" spans="1:3" x14ac:dyDescent="0.25">
      <c r="A81" s="255" t="s">
        <v>420</v>
      </c>
      <c r="B81" s="256" t="s">
        <v>539</v>
      </c>
      <c r="C81" s="257" t="s">
        <v>20</v>
      </c>
    </row>
    <row r="82" spans="1:3" x14ac:dyDescent="0.25">
      <c r="A82" s="258" t="s">
        <v>422</v>
      </c>
      <c r="B82" s="259" t="s">
        <v>104</v>
      </c>
      <c r="C82" s="349" t="s">
        <v>1033</v>
      </c>
    </row>
    <row r="83" spans="1:3" x14ac:dyDescent="0.25">
      <c r="A83" s="258" t="s">
        <v>1004</v>
      </c>
      <c r="B83" s="259" t="s">
        <v>1034</v>
      </c>
      <c r="C83" s="349"/>
    </row>
    <row r="84" spans="1:3" ht="15.75" thickBot="1" x14ac:dyDescent="0.3">
      <c r="A84" s="260" t="s">
        <v>1006</v>
      </c>
      <c r="B84" s="261" t="s">
        <v>24</v>
      </c>
      <c r="C84" s="350"/>
    </row>
    <row r="85" spans="1:3" x14ac:dyDescent="0.25">
      <c r="A85" s="255" t="s">
        <v>420</v>
      </c>
      <c r="B85" s="256" t="s">
        <v>566</v>
      </c>
      <c r="C85" s="257" t="s">
        <v>20</v>
      </c>
    </row>
    <row r="86" spans="1:3" ht="22.5" x14ac:dyDescent="0.25">
      <c r="A86" s="258" t="s">
        <v>422</v>
      </c>
      <c r="B86" s="259" t="s">
        <v>100</v>
      </c>
      <c r="C86" s="349" t="s">
        <v>1035</v>
      </c>
    </row>
    <row r="87" spans="1:3" x14ac:dyDescent="0.25">
      <c r="A87" s="258" t="s">
        <v>1004</v>
      </c>
      <c r="B87" s="259" t="s">
        <v>1034</v>
      </c>
      <c r="C87" s="349"/>
    </row>
    <row r="88" spans="1:3" ht="15.75" thickBot="1" x14ac:dyDescent="0.3">
      <c r="A88" s="260" t="s">
        <v>1006</v>
      </c>
      <c r="B88" s="261" t="s">
        <v>24</v>
      </c>
      <c r="C88" s="350"/>
    </row>
    <row r="89" spans="1:3" x14ac:dyDescent="0.25">
      <c r="A89" s="255" t="s">
        <v>420</v>
      </c>
      <c r="B89" s="256" t="s">
        <v>570</v>
      </c>
      <c r="C89" s="257" t="s">
        <v>20</v>
      </c>
    </row>
    <row r="90" spans="1:3" ht="22.5" x14ac:dyDescent="0.25">
      <c r="A90" s="258" t="s">
        <v>422</v>
      </c>
      <c r="B90" s="259" t="s">
        <v>172</v>
      </c>
      <c r="C90" s="349" t="s">
        <v>1036</v>
      </c>
    </row>
    <row r="91" spans="1:3" x14ac:dyDescent="0.25">
      <c r="A91" s="258" t="s">
        <v>1004</v>
      </c>
      <c r="B91" s="259" t="s">
        <v>1034</v>
      </c>
      <c r="C91" s="349"/>
    </row>
    <row r="92" spans="1:3" ht="15.75" thickBot="1" x14ac:dyDescent="0.3">
      <c r="A92" s="260" t="s">
        <v>1006</v>
      </c>
      <c r="B92" s="261" t="s">
        <v>24</v>
      </c>
      <c r="C92" s="350"/>
    </row>
    <row r="93" spans="1:3" x14ac:dyDescent="0.25">
      <c r="A93" s="255" t="s">
        <v>420</v>
      </c>
      <c r="B93" s="256" t="s">
        <v>540</v>
      </c>
      <c r="C93" s="257" t="s">
        <v>20</v>
      </c>
    </row>
    <row r="94" spans="1:3" x14ac:dyDescent="0.25">
      <c r="A94" s="258" t="s">
        <v>422</v>
      </c>
      <c r="B94" s="259" t="s">
        <v>163</v>
      </c>
      <c r="C94" s="349" t="s">
        <v>1037</v>
      </c>
    </row>
    <row r="95" spans="1:3" x14ac:dyDescent="0.25">
      <c r="A95" s="258" t="s">
        <v>1004</v>
      </c>
      <c r="B95" s="259" t="s">
        <v>1034</v>
      </c>
      <c r="C95" s="349"/>
    </row>
    <row r="96" spans="1:3" ht="15.75" thickBot="1" x14ac:dyDescent="0.3">
      <c r="A96" s="260" t="s">
        <v>1006</v>
      </c>
      <c r="B96" s="261" t="s">
        <v>24</v>
      </c>
      <c r="C96" s="350"/>
    </row>
    <row r="97" spans="1:3" x14ac:dyDescent="0.25">
      <c r="A97" s="255" t="s">
        <v>420</v>
      </c>
      <c r="B97" s="256" t="s">
        <v>563</v>
      </c>
      <c r="C97" s="257" t="s">
        <v>20</v>
      </c>
    </row>
    <row r="98" spans="1:3" x14ac:dyDescent="0.25">
      <c r="A98" s="258" t="s">
        <v>422</v>
      </c>
      <c r="B98" s="259" t="s">
        <v>113</v>
      </c>
      <c r="C98" s="349" t="s">
        <v>1038</v>
      </c>
    </row>
    <row r="99" spans="1:3" x14ac:dyDescent="0.25">
      <c r="A99" s="258" t="s">
        <v>1004</v>
      </c>
      <c r="B99" s="259" t="s">
        <v>1034</v>
      </c>
      <c r="C99" s="349"/>
    </row>
    <row r="100" spans="1:3" ht="15.75" thickBot="1" x14ac:dyDescent="0.3">
      <c r="A100" s="260" t="s">
        <v>1006</v>
      </c>
      <c r="B100" s="261" t="s">
        <v>24</v>
      </c>
      <c r="C100" s="350"/>
    </row>
    <row r="101" spans="1:3" x14ac:dyDescent="0.25">
      <c r="A101" s="255" t="s">
        <v>420</v>
      </c>
      <c r="B101" s="256" t="s">
        <v>584</v>
      </c>
      <c r="C101" s="257" t="s">
        <v>20</v>
      </c>
    </row>
    <row r="102" spans="1:3" ht="22.5" x14ac:dyDescent="0.25">
      <c r="A102" s="258" t="s">
        <v>422</v>
      </c>
      <c r="B102" s="259" t="s">
        <v>181</v>
      </c>
      <c r="C102" s="349" t="s">
        <v>1039</v>
      </c>
    </row>
    <row r="103" spans="1:3" x14ac:dyDescent="0.25">
      <c r="A103" s="258" t="s">
        <v>1004</v>
      </c>
      <c r="B103" s="259" t="s">
        <v>1034</v>
      </c>
      <c r="C103" s="349"/>
    </row>
    <row r="104" spans="1:3" ht="15.75" thickBot="1" x14ac:dyDescent="0.3">
      <c r="A104" s="260" t="s">
        <v>1006</v>
      </c>
      <c r="B104" s="261" t="s">
        <v>24</v>
      </c>
      <c r="C104" s="350"/>
    </row>
    <row r="105" spans="1:3" x14ac:dyDescent="0.25">
      <c r="A105" s="255" t="s">
        <v>420</v>
      </c>
      <c r="B105" s="256" t="s">
        <v>581</v>
      </c>
      <c r="C105" s="257" t="s">
        <v>20</v>
      </c>
    </row>
    <row r="106" spans="1:3" x14ac:dyDescent="0.25">
      <c r="A106" s="258" t="s">
        <v>422</v>
      </c>
      <c r="B106" s="259" t="s">
        <v>119</v>
      </c>
      <c r="C106" s="349" t="s">
        <v>1040</v>
      </c>
    </row>
    <row r="107" spans="1:3" x14ac:dyDescent="0.25">
      <c r="A107" s="258" t="s">
        <v>1004</v>
      </c>
      <c r="B107" s="259" t="s">
        <v>1034</v>
      </c>
      <c r="C107" s="349"/>
    </row>
    <row r="108" spans="1:3" ht="15.75" thickBot="1" x14ac:dyDescent="0.3">
      <c r="A108" s="260" t="s">
        <v>1006</v>
      </c>
      <c r="B108" s="261" t="s">
        <v>24</v>
      </c>
      <c r="C108" s="350"/>
    </row>
    <row r="109" spans="1:3" x14ac:dyDescent="0.25">
      <c r="A109" s="255" t="s">
        <v>420</v>
      </c>
      <c r="B109" s="256" t="s">
        <v>579</v>
      </c>
      <c r="C109" s="257" t="s">
        <v>20</v>
      </c>
    </row>
    <row r="110" spans="1:3" ht="22.5" x14ac:dyDescent="0.25">
      <c r="A110" s="258" t="s">
        <v>422</v>
      </c>
      <c r="B110" s="259" t="s">
        <v>103</v>
      </c>
      <c r="C110" s="349" t="s">
        <v>1041</v>
      </c>
    </row>
    <row r="111" spans="1:3" x14ac:dyDescent="0.25">
      <c r="A111" s="258" t="s">
        <v>1004</v>
      </c>
      <c r="B111" s="259" t="s">
        <v>1034</v>
      </c>
      <c r="C111" s="349"/>
    </row>
    <row r="112" spans="1:3" ht="15.75" thickBot="1" x14ac:dyDescent="0.3">
      <c r="A112" s="260" t="s">
        <v>1006</v>
      </c>
      <c r="B112" s="261" t="s">
        <v>24</v>
      </c>
      <c r="C112" s="350"/>
    </row>
    <row r="113" spans="1:3" x14ac:dyDescent="0.25">
      <c r="A113" s="255" t="s">
        <v>420</v>
      </c>
      <c r="B113" s="256" t="s">
        <v>587</v>
      </c>
      <c r="C113" s="257" t="s">
        <v>20</v>
      </c>
    </row>
    <row r="114" spans="1:3" x14ac:dyDescent="0.25">
      <c r="A114" s="258" t="s">
        <v>422</v>
      </c>
      <c r="B114" s="259" t="s">
        <v>182</v>
      </c>
      <c r="C114" s="349" t="s">
        <v>1042</v>
      </c>
    </row>
    <row r="115" spans="1:3" x14ac:dyDescent="0.25">
      <c r="A115" s="258" t="s">
        <v>1004</v>
      </c>
      <c r="B115" s="259" t="s">
        <v>1034</v>
      </c>
      <c r="C115" s="349"/>
    </row>
    <row r="116" spans="1:3" ht="15.75" thickBot="1" x14ac:dyDescent="0.3">
      <c r="A116" s="260" t="s">
        <v>1006</v>
      </c>
      <c r="B116" s="261" t="s">
        <v>24</v>
      </c>
      <c r="C116" s="350"/>
    </row>
    <row r="117" spans="1:3" x14ac:dyDescent="0.25">
      <c r="A117" s="255" t="s">
        <v>420</v>
      </c>
      <c r="B117" s="256" t="s">
        <v>588</v>
      </c>
      <c r="C117" s="257" t="s">
        <v>20</v>
      </c>
    </row>
    <row r="118" spans="1:3" x14ac:dyDescent="0.25">
      <c r="A118" s="258" t="s">
        <v>422</v>
      </c>
      <c r="B118" s="259" t="s">
        <v>105</v>
      </c>
      <c r="C118" s="349" t="s">
        <v>1043</v>
      </c>
    </row>
    <row r="119" spans="1:3" x14ac:dyDescent="0.25">
      <c r="A119" s="258" t="s">
        <v>1004</v>
      </c>
      <c r="B119" s="259" t="s">
        <v>1034</v>
      </c>
      <c r="C119" s="349"/>
    </row>
    <row r="120" spans="1:3" ht="15.75" thickBot="1" x14ac:dyDescent="0.3">
      <c r="A120" s="260" t="s">
        <v>1006</v>
      </c>
      <c r="B120" s="261" t="s">
        <v>24</v>
      </c>
      <c r="C120" s="350"/>
    </row>
    <row r="121" spans="1:3" x14ac:dyDescent="0.25">
      <c r="A121" s="255" t="s">
        <v>420</v>
      </c>
      <c r="B121" s="256" t="s">
        <v>576</v>
      </c>
      <c r="C121" s="257" t="s">
        <v>20</v>
      </c>
    </row>
    <row r="122" spans="1:3" x14ac:dyDescent="0.25">
      <c r="A122" s="258" t="s">
        <v>422</v>
      </c>
      <c r="B122" s="259" t="s">
        <v>183</v>
      </c>
      <c r="C122" s="349" t="s">
        <v>1044</v>
      </c>
    </row>
    <row r="123" spans="1:3" x14ac:dyDescent="0.25">
      <c r="A123" s="258" t="s">
        <v>1004</v>
      </c>
      <c r="B123" s="259" t="s">
        <v>1034</v>
      </c>
      <c r="C123" s="349"/>
    </row>
    <row r="124" spans="1:3" ht="15.75" thickBot="1" x14ac:dyDescent="0.3">
      <c r="A124" s="260" t="s">
        <v>1006</v>
      </c>
      <c r="B124" s="261" t="s">
        <v>27</v>
      </c>
      <c r="C124" s="350"/>
    </row>
    <row r="125" spans="1:3" x14ac:dyDescent="0.25">
      <c r="A125" s="255" t="s">
        <v>420</v>
      </c>
      <c r="B125" s="256" t="s">
        <v>456</v>
      </c>
      <c r="C125" s="257" t="s">
        <v>20</v>
      </c>
    </row>
    <row r="126" spans="1:3" x14ac:dyDescent="0.25">
      <c r="A126" s="258" t="s">
        <v>422</v>
      </c>
      <c r="B126" s="259" t="s">
        <v>290</v>
      </c>
      <c r="C126" s="349" t="s">
        <v>1045</v>
      </c>
    </row>
    <row r="127" spans="1:3" x14ac:dyDescent="0.25">
      <c r="A127" s="258" t="s">
        <v>1004</v>
      </c>
      <c r="B127" s="259" t="s">
        <v>1029</v>
      </c>
      <c r="C127" s="349"/>
    </row>
    <row r="128" spans="1:3" ht="15.75" thickBot="1" x14ac:dyDescent="0.3">
      <c r="A128" s="260" t="s">
        <v>1006</v>
      </c>
      <c r="B128" s="261" t="s">
        <v>27</v>
      </c>
      <c r="C128" s="350"/>
    </row>
    <row r="129" spans="1:3" x14ac:dyDescent="0.25">
      <c r="A129" s="255" t="s">
        <v>420</v>
      </c>
      <c r="B129" s="256" t="s">
        <v>506</v>
      </c>
      <c r="C129" s="257" t="s">
        <v>20</v>
      </c>
    </row>
    <row r="130" spans="1:3" x14ac:dyDescent="0.25">
      <c r="A130" s="258" t="s">
        <v>422</v>
      </c>
      <c r="B130" s="259" t="s">
        <v>96</v>
      </c>
      <c r="C130" s="349" t="s">
        <v>1046</v>
      </c>
    </row>
    <row r="131" spans="1:3" x14ac:dyDescent="0.25">
      <c r="A131" s="258" t="s">
        <v>1004</v>
      </c>
      <c r="B131" s="259" t="s">
        <v>1005</v>
      </c>
      <c r="C131" s="349"/>
    </row>
    <row r="132" spans="1:3" ht="15.75" thickBot="1" x14ac:dyDescent="0.3">
      <c r="A132" s="260" t="s">
        <v>1006</v>
      </c>
      <c r="B132" s="261" t="s">
        <v>24</v>
      </c>
      <c r="C132" s="350"/>
    </row>
    <row r="133" spans="1:3" x14ac:dyDescent="0.25">
      <c r="A133" s="255" t="s">
        <v>420</v>
      </c>
      <c r="B133" s="256" t="s">
        <v>507</v>
      </c>
      <c r="C133" s="257" t="s">
        <v>20</v>
      </c>
    </row>
    <row r="134" spans="1:3" ht="22.5" x14ac:dyDescent="0.25">
      <c r="A134" s="258" t="s">
        <v>422</v>
      </c>
      <c r="B134" s="259" t="s">
        <v>348</v>
      </c>
      <c r="C134" s="349" t="s">
        <v>1012</v>
      </c>
    </row>
    <row r="135" spans="1:3" x14ac:dyDescent="0.25">
      <c r="A135" s="258" t="s">
        <v>1004</v>
      </c>
      <c r="B135" s="259" t="s">
        <v>1005</v>
      </c>
      <c r="C135" s="349"/>
    </row>
    <row r="136" spans="1:3" ht="15.75" thickBot="1" x14ac:dyDescent="0.3">
      <c r="A136" s="260" t="s">
        <v>1006</v>
      </c>
      <c r="B136" s="261" t="s">
        <v>24</v>
      </c>
      <c r="C136" s="350"/>
    </row>
    <row r="137" spans="1:3" x14ac:dyDescent="0.25">
      <c r="A137" s="255" t="s">
        <v>420</v>
      </c>
      <c r="B137" s="256" t="s">
        <v>512</v>
      </c>
      <c r="C137" s="257" t="s">
        <v>20</v>
      </c>
    </row>
    <row r="138" spans="1:3" x14ac:dyDescent="0.25">
      <c r="A138" s="258" t="s">
        <v>422</v>
      </c>
      <c r="B138" s="259" t="s">
        <v>317</v>
      </c>
      <c r="C138" s="349" t="s">
        <v>1047</v>
      </c>
    </row>
    <row r="139" spans="1:3" x14ac:dyDescent="0.25">
      <c r="A139" s="258" t="s">
        <v>1004</v>
      </c>
      <c r="B139" s="259" t="s">
        <v>1005</v>
      </c>
      <c r="C139" s="349"/>
    </row>
    <row r="140" spans="1:3" ht="15.75" thickBot="1" x14ac:dyDescent="0.3">
      <c r="A140" s="260" t="s">
        <v>1006</v>
      </c>
      <c r="B140" s="261" t="s">
        <v>24</v>
      </c>
      <c r="C140" s="350"/>
    </row>
    <row r="141" spans="1:3" x14ac:dyDescent="0.25">
      <c r="A141" s="255" t="s">
        <v>420</v>
      </c>
      <c r="B141" s="256" t="s">
        <v>520</v>
      </c>
      <c r="C141" s="257" t="s">
        <v>20</v>
      </c>
    </row>
    <row r="142" spans="1:3" ht="22.5" x14ac:dyDescent="0.25">
      <c r="A142" s="258" t="s">
        <v>422</v>
      </c>
      <c r="B142" s="259" t="s">
        <v>145</v>
      </c>
      <c r="C142" s="349" t="s">
        <v>1012</v>
      </c>
    </row>
    <row r="143" spans="1:3" x14ac:dyDescent="0.25">
      <c r="A143" s="258" t="s">
        <v>1004</v>
      </c>
      <c r="B143" s="259" t="s">
        <v>1005</v>
      </c>
      <c r="C143" s="349"/>
    </row>
    <row r="144" spans="1:3" ht="15.75" thickBot="1" x14ac:dyDescent="0.3">
      <c r="A144" s="260" t="s">
        <v>1006</v>
      </c>
      <c r="B144" s="261" t="s">
        <v>24</v>
      </c>
      <c r="C144" s="350"/>
    </row>
    <row r="145" spans="1:3" x14ac:dyDescent="0.25">
      <c r="A145" s="255" t="s">
        <v>420</v>
      </c>
      <c r="B145" s="256" t="s">
        <v>519</v>
      </c>
      <c r="C145" s="257" t="s">
        <v>20</v>
      </c>
    </row>
    <row r="146" spans="1:3" x14ac:dyDescent="0.25">
      <c r="A146" s="258" t="s">
        <v>422</v>
      </c>
      <c r="B146" s="259" t="s">
        <v>99</v>
      </c>
      <c r="C146" s="349" t="s">
        <v>1012</v>
      </c>
    </row>
    <row r="147" spans="1:3" x14ac:dyDescent="0.25">
      <c r="A147" s="258" t="s">
        <v>1004</v>
      </c>
      <c r="B147" s="259" t="s">
        <v>1005</v>
      </c>
      <c r="C147" s="349"/>
    </row>
    <row r="148" spans="1:3" ht="15.75" thickBot="1" x14ac:dyDescent="0.3">
      <c r="A148" s="260" t="s">
        <v>1006</v>
      </c>
      <c r="B148" s="261" t="s">
        <v>24</v>
      </c>
      <c r="C148" s="350"/>
    </row>
    <row r="149" spans="1:3" x14ac:dyDescent="0.25">
      <c r="A149" s="255" t="s">
        <v>420</v>
      </c>
      <c r="B149" s="256" t="s">
        <v>498</v>
      </c>
      <c r="C149" s="257" t="s">
        <v>20</v>
      </c>
    </row>
    <row r="150" spans="1:3" ht="22.5" x14ac:dyDescent="0.25">
      <c r="A150" s="258" t="s">
        <v>422</v>
      </c>
      <c r="B150" s="259" t="s">
        <v>311</v>
      </c>
      <c r="C150" s="349" t="s">
        <v>1048</v>
      </c>
    </row>
    <row r="151" spans="1:3" x14ac:dyDescent="0.25">
      <c r="A151" s="258" t="s">
        <v>1004</v>
      </c>
      <c r="B151" s="259" t="s">
        <v>1005</v>
      </c>
      <c r="C151" s="349"/>
    </row>
    <row r="152" spans="1:3" ht="15.75" thickBot="1" x14ac:dyDescent="0.3">
      <c r="A152" s="260" t="s">
        <v>1006</v>
      </c>
      <c r="B152" s="261" t="s">
        <v>24</v>
      </c>
      <c r="C152" s="350"/>
    </row>
    <row r="153" spans="1:3" x14ac:dyDescent="0.25">
      <c r="A153" s="255" t="s">
        <v>420</v>
      </c>
      <c r="B153" s="256" t="s">
        <v>495</v>
      </c>
      <c r="C153" s="257" t="s">
        <v>20</v>
      </c>
    </row>
    <row r="154" spans="1:3" ht="22.5" x14ac:dyDescent="0.25">
      <c r="A154" s="258" t="s">
        <v>422</v>
      </c>
      <c r="B154" s="259" t="s">
        <v>306</v>
      </c>
      <c r="C154" s="349" t="s">
        <v>1049</v>
      </c>
    </row>
    <row r="155" spans="1:3" x14ac:dyDescent="0.25">
      <c r="A155" s="258" t="s">
        <v>1004</v>
      </c>
      <c r="B155" s="259" t="s">
        <v>1005</v>
      </c>
      <c r="C155" s="349"/>
    </row>
    <row r="156" spans="1:3" ht="15.75" thickBot="1" x14ac:dyDescent="0.3">
      <c r="A156" s="260" t="s">
        <v>1006</v>
      </c>
      <c r="B156" s="261" t="s">
        <v>24</v>
      </c>
      <c r="C156" s="350"/>
    </row>
    <row r="157" spans="1:3" x14ac:dyDescent="0.25">
      <c r="A157" s="255" t="s">
        <v>420</v>
      </c>
      <c r="B157" s="256" t="s">
        <v>500</v>
      </c>
      <c r="C157" s="257" t="s">
        <v>20</v>
      </c>
    </row>
    <row r="158" spans="1:3" ht="22.5" x14ac:dyDescent="0.25">
      <c r="A158" s="258" t="s">
        <v>422</v>
      </c>
      <c r="B158" s="259" t="s">
        <v>314</v>
      </c>
      <c r="C158" s="349" t="s">
        <v>1050</v>
      </c>
    </row>
    <row r="159" spans="1:3" x14ac:dyDescent="0.25">
      <c r="A159" s="258" t="s">
        <v>1004</v>
      </c>
      <c r="B159" s="259" t="s">
        <v>1005</v>
      </c>
      <c r="C159" s="349"/>
    </row>
    <row r="160" spans="1:3" ht="15.75" thickBot="1" x14ac:dyDescent="0.3">
      <c r="A160" s="260" t="s">
        <v>1006</v>
      </c>
      <c r="B160" s="261" t="s">
        <v>24</v>
      </c>
      <c r="C160" s="350"/>
    </row>
    <row r="161" spans="1:3" x14ac:dyDescent="0.25">
      <c r="A161" s="255" t="s">
        <v>420</v>
      </c>
      <c r="B161" s="256" t="s">
        <v>504</v>
      </c>
      <c r="C161" s="257" t="s">
        <v>20</v>
      </c>
    </row>
    <row r="162" spans="1:3" ht="56.25" x14ac:dyDescent="0.25">
      <c r="A162" s="258" t="s">
        <v>422</v>
      </c>
      <c r="B162" s="259" t="s">
        <v>315</v>
      </c>
      <c r="C162" s="349" t="s">
        <v>1012</v>
      </c>
    </row>
    <row r="163" spans="1:3" x14ac:dyDescent="0.25">
      <c r="A163" s="258" t="s">
        <v>1004</v>
      </c>
      <c r="B163" s="259" t="s">
        <v>1005</v>
      </c>
      <c r="C163" s="349"/>
    </row>
    <row r="164" spans="1:3" ht="15.75" thickBot="1" x14ac:dyDescent="0.3">
      <c r="A164" s="260" t="s">
        <v>1006</v>
      </c>
      <c r="B164" s="261" t="s">
        <v>24</v>
      </c>
      <c r="C164" s="350"/>
    </row>
    <row r="165" spans="1:3" x14ac:dyDescent="0.25">
      <c r="A165" s="255" t="s">
        <v>420</v>
      </c>
      <c r="B165" s="256" t="s">
        <v>509</v>
      </c>
      <c r="C165" s="257" t="s">
        <v>20</v>
      </c>
    </row>
    <row r="166" spans="1:3" ht="22.5" x14ac:dyDescent="0.25">
      <c r="A166" s="258" t="s">
        <v>422</v>
      </c>
      <c r="B166" s="259" t="s">
        <v>185</v>
      </c>
      <c r="C166" s="349" t="s">
        <v>1051</v>
      </c>
    </row>
    <row r="167" spans="1:3" x14ac:dyDescent="0.25">
      <c r="A167" s="258" t="s">
        <v>1004</v>
      </c>
      <c r="B167" s="259" t="s">
        <v>1005</v>
      </c>
      <c r="C167" s="349"/>
    </row>
    <row r="168" spans="1:3" ht="15.75" thickBot="1" x14ac:dyDescent="0.3">
      <c r="A168" s="260" t="s">
        <v>1006</v>
      </c>
      <c r="B168" s="261" t="s">
        <v>24</v>
      </c>
      <c r="C168" s="350"/>
    </row>
    <row r="169" spans="1:3" x14ac:dyDescent="0.25">
      <c r="A169" s="255" t="s">
        <v>420</v>
      </c>
      <c r="B169" s="256" t="s">
        <v>457</v>
      </c>
      <c r="C169" s="257" t="s">
        <v>20</v>
      </c>
    </row>
    <row r="170" spans="1:3" ht="22.5" x14ac:dyDescent="0.25">
      <c r="A170" s="258" t="s">
        <v>422</v>
      </c>
      <c r="B170" s="259" t="s">
        <v>292</v>
      </c>
      <c r="C170" s="349" t="s">
        <v>1022</v>
      </c>
    </row>
    <row r="171" spans="1:3" x14ac:dyDescent="0.25">
      <c r="A171" s="258" t="s">
        <v>1004</v>
      </c>
      <c r="B171" s="259" t="s">
        <v>1021</v>
      </c>
      <c r="C171" s="349"/>
    </row>
    <row r="172" spans="1:3" ht="15.75" thickBot="1" x14ac:dyDescent="0.3">
      <c r="A172" s="260" t="s">
        <v>1006</v>
      </c>
      <c r="B172" s="261" t="s">
        <v>117</v>
      </c>
      <c r="C172" s="350"/>
    </row>
    <row r="173" spans="1:3" x14ac:dyDescent="0.25">
      <c r="A173" s="255" t="s">
        <v>420</v>
      </c>
      <c r="B173" s="256" t="s">
        <v>522</v>
      </c>
      <c r="C173" s="257" t="s">
        <v>20</v>
      </c>
    </row>
    <row r="174" spans="1:3" x14ac:dyDescent="0.25">
      <c r="A174" s="258" t="s">
        <v>422</v>
      </c>
      <c r="B174" s="259" t="s">
        <v>327</v>
      </c>
      <c r="C174" s="349" t="s">
        <v>1052</v>
      </c>
    </row>
    <row r="175" spans="1:3" x14ac:dyDescent="0.25">
      <c r="A175" s="258" t="s">
        <v>1004</v>
      </c>
      <c r="B175" s="259" t="s">
        <v>1053</v>
      </c>
      <c r="C175" s="349"/>
    </row>
    <row r="176" spans="1:3" ht="15.75" thickBot="1" x14ac:dyDescent="0.3">
      <c r="A176" s="260" t="s">
        <v>1006</v>
      </c>
      <c r="B176" s="261" t="s">
        <v>24</v>
      </c>
      <c r="C176" s="350"/>
    </row>
    <row r="177" spans="1:3" x14ac:dyDescent="0.25">
      <c r="A177" s="255" t="s">
        <v>420</v>
      </c>
      <c r="B177" s="256" t="s">
        <v>497</v>
      </c>
      <c r="C177" s="257" t="s">
        <v>20</v>
      </c>
    </row>
    <row r="178" spans="1:3" x14ac:dyDescent="0.25">
      <c r="A178" s="258" t="s">
        <v>422</v>
      </c>
      <c r="B178" s="259" t="s">
        <v>308</v>
      </c>
      <c r="C178" s="349" t="s">
        <v>1054</v>
      </c>
    </row>
    <row r="179" spans="1:3" x14ac:dyDescent="0.25">
      <c r="A179" s="258" t="s">
        <v>1004</v>
      </c>
      <c r="B179" s="259" t="s">
        <v>1005</v>
      </c>
      <c r="C179" s="349"/>
    </row>
    <row r="180" spans="1:3" ht="15.75" thickBot="1" x14ac:dyDescent="0.3">
      <c r="A180" s="260" t="s">
        <v>1006</v>
      </c>
      <c r="B180" s="261" t="s">
        <v>24</v>
      </c>
      <c r="C180" s="350"/>
    </row>
    <row r="181" spans="1:3" x14ac:dyDescent="0.25">
      <c r="A181" s="255" t="s">
        <v>420</v>
      </c>
      <c r="B181" s="256" t="s">
        <v>521</v>
      </c>
      <c r="C181" s="257" t="s">
        <v>20</v>
      </c>
    </row>
    <row r="182" spans="1:3" x14ac:dyDescent="0.25">
      <c r="A182" s="258" t="s">
        <v>422</v>
      </c>
      <c r="B182" s="259" t="s">
        <v>326</v>
      </c>
      <c r="C182" s="349" t="s">
        <v>1055</v>
      </c>
    </row>
    <row r="183" spans="1:3" x14ac:dyDescent="0.25">
      <c r="A183" s="258" t="s">
        <v>1004</v>
      </c>
      <c r="B183" s="259" t="s">
        <v>1005</v>
      </c>
      <c r="C183" s="349"/>
    </row>
    <row r="184" spans="1:3" ht="15.75" thickBot="1" x14ac:dyDescent="0.3">
      <c r="A184" s="260" t="s">
        <v>1006</v>
      </c>
      <c r="B184" s="261" t="s">
        <v>27</v>
      </c>
      <c r="C184" s="350"/>
    </row>
    <row r="185" spans="1:3" x14ac:dyDescent="0.25">
      <c r="A185" s="255" t="s">
        <v>420</v>
      </c>
      <c r="B185" s="256" t="s">
        <v>549</v>
      </c>
      <c r="C185" s="257" t="s">
        <v>20</v>
      </c>
    </row>
    <row r="186" spans="1:3" x14ac:dyDescent="0.25">
      <c r="A186" s="258" t="s">
        <v>422</v>
      </c>
      <c r="B186" s="259" t="s">
        <v>1056</v>
      </c>
      <c r="C186" s="349" t="s">
        <v>1057</v>
      </c>
    </row>
    <row r="187" spans="1:3" x14ac:dyDescent="0.25">
      <c r="A187" s="258" t="s">
        <v>1004</v>
      </c>
      <c r="B187" s="259" t="s">
        <v>1005</v>
      </c>
      <c r="C187" s="349"/>
    </row>
    <row r="188" spans="1:3" ht="15.75" thickBot="1" x14ac:dyDescent="0.3">
      <c r="A188" s="260" t="s">
        <v>1006</v>
      </c>
      <c r="B188" s="261" t="s">
        <v>24</v>
      </c>
      <c r="C188" s="350"/>
    </row>
    <row r="189" spans="1:3" x14ac:dyDescent="0.25">
      <c r="A189" s="255" t="s">
        <v>420</v>
      </c>
      <c r="B189" s="256" t="s">
        <v>502</v>
      </c>
      <c r="C189" s="257" t="s">
        <v>20</v>
      </c>
    </row>
    <row r="190" spans="1:3" ht="56.25" x14ac:dyDescent="0.25">
      <c r="A190" s="258" t="s">
        <v>422</v>
      </c>
      <c r="B190" s="259" t="s">
        <v>95</v>
      </c>
      <c r="C190" s="349" t="s">
        <v>1012</v>
      </c>
    </row>
    <row r="191" spans="1:3" x14ac:dyDescent="0.25">
      <c r="A191" s="258" t="s">
        <v>1004</v>
      </c>
      <c r="B191" s="259" t="s">
        <v>1005</v>
      </c>
      <c r="C191" s="349"/>
    </row>
    <row r="192" spans="1:3" ht="15.75" thickBot="1" x14ac:dyDescent="0.3">
      <c r="A192" s="260" t="s">
        <v>1006</v>
      </c>
      <c r="B192" s="261" t="s">
        <v>24</v>
      </c>
      <c r="C192" s="350"/>
    </row>
    <row r="193" spans="1:3" x14ac:dyDescent="0.25">
      <c r="A193" s="255" t="s">
        <v>420</v>
      </c>
      <c r="B193" s="256" t="s">
        <v>514</v>
      </c>
      <c r="C193" s="257" t="s">
        <v>20</v>
      </c>
    </row>
    <row r="194" spans="1:3" ht="22.5" x14ac:dyDescent="0.25">
      <c r="A194" s="258" t="s">
        <v>422</v>
      </c>
      <c r="B194" s="259" t="s">
        <v>1058</v>
      </c>
      <c r="C194" s="349" t="s">
        <v>1059</v>
      </c>
    </row>
    <row r="195" spans="1:3" x14ac:dyDescent="0.25">
      <c r="A195" s="258" t="s">
        <v>1004</v>
      </c>
      <c r="B195" s="259" t="s">
        <v>1005</v>
      </c>
      <c r="C195" s="349"/>
    </row>
    <row r="196" spans="1:3" ht="15.75" thickBot="1" x14ac:dyDescent="0.3">
      <c r="A196" s="260" t="s">
        <v>1006</v>
      </c>
      <c r="B196" s="261" t="s">
        <v>24</v>
      </c>
      <c r="C196" s="350"/>
    </row>
    <row r="197" spans="1:3" x14ac:dyDescent="0.25">
      <c r="A197" s="255" t="s">
        <v>420</v>
      </c>
      <c r="B197" s="256" t="s">
        <v>508</v>
      </c>
      <c r="C197" s="257" t="s">
        <v>20</v>
      </c>
    </row>
    <row r="198" spans="1:3" ht="45" x14ac:dyDescent="0.25">
      <c r="A198" s="258" t="s">
        <v>422</v>
      </c>
      <c r="B198" s="259" t="s">
        <v>316</v>
      </c>
      <c r="C198" s="349" t="s">
        <v>1060</v>
      </c>
    </row>
    <row r="199" spans="1:3" x14ac:dyDescent="0.25">
      <c r="A199" s="258" t="s">
        <v>1004</v>
      </c>
      <c r="B199" s="259" t="s">
        <v>1005</v>
      </c>
      <c r="C199" s="349"/>
    </row>
    <row r="200" spans="1:3" ht="15.75" thickBot="1" x14ac:dyDescent="0.3">
      <c r="A200" s="260" t="s">
        <v>1006</v>
      </c>
      <c r="B200" s="261" t="s">
        <v>24</v>
      </c>
      <c r="C200" s="350"/>
    </row>
    <row r="201" spans="1:3" x14ac:dyDescent="0.25">
      <c r="A201" s="255" t="s">
        <v>420</v>
      </c>
      <c r="B201" s="256" t="s">
        <v>463</v>
      </c>
      <c r="C201" s="257" t="s">
        <v>20</v>
      </c>
    </row>
    <row r="202" spans="1:3" x14ac:dyDescent="0.25">
      <c r="A202" s="258" t="s">
        <v>422</v>
      </c>
      <c r="B202" s="259" t="s">
        <v>157</v>
      </c>
      <c r="C202" s="349" t="s">
        <v>1061</v>
      </c>
    </row>
    <row r="203" spans="1:3" x14ac:dyDescent="0.25">
      <c r="A203" s="258" t="s">
        <v>1004</v>
      </c>
      <c r="B203" s="259" t="s">
        <v>1062</v>
      </c>
      <c r="C203" s="349"/>
    </row>
    <row r="204" spans="1:3" ht="15.75" thickBot="1" x14ac:dyDescent="0.3">
      <c r="A204" s="260" t="s">
        <v>1006</v>
      </c>
      <c r="B204" s="261" t="s">
        <v>117</v>
      </c>
      <c r="C204" s="350"/>
    </row>
    <row r="205" spans="1:3" x14ac:dyDescent="0.25">
      <c r="A205" s="255" t="s">
        <v>420</v>
      </c>
      <c r="B205" s="256" t="s">
        <v>501</v>
      </c>
      <c r="C205" s="257" t="s">
        <v>20</v>
      </c>
    </row>
    <row r="206" spans="1:3" x14ac:dyDescent="0.25">
      <c r="A206" s="258" t="s">
        <v>422</v>
      </c>
      <c r="B206" s="259" t="s">
        <v>116</v>
      </c>
      <c r="C206" s="349" t="s">
        <v>1063</v>
      </c>
    </row>
    <row r="207" spans="1:3" x14ac:dyDescent="0.25">
      <c r="A207" s="258" t="s">
        <v>1004</v>
      </c>
      <c r="B207" s="259" t="s">
        <v>1031</v>
      </c>
      <c r="C207" s="349"/>
    </row>
    <row r="208" spans="1:3" ht="15.75" thickBot="1" x14ac:dyDescent="0.3">
      <c r="A208" s="260" t="s">
        <v>1006</v>
      </c>
      <c r="B208" s="261" t="s">
        <v>24</v>
      </c>
      <c r="C208" s="350"/>
    </row>
    <row r="209" spans="1:3" x14ac:dyDescent="0.25">
      <c r="A209" s="255" t="s">
        <v>420</v>
      </c>
      <c r="B209" s="256" t="s">
        <v>477</v>
      </c>
      <c r="C209" s="257" t="s">
        <v>20</v>
      </c>
    </row>
    <row r="210" spans="1:3" x14ac:dyDescent="0.25">
      <c r="A210" s="258" t="s">
        <v>422</v>
      </c>
      <c r="B210" s="259" t="s">
        <v>1064</v>
      </c>
      <c r="C210" s="349" t="s">
        <v>1012</v>
      </c>
    </row>
    <row r="211" spans="1:3" x14ac:dyDescent="0.25">
      <c r="A211" s="258" t="s">
        <v>1004</v>
      </c>
      <c r="B211" s="259" t="s">
        <v>1031</v>
      </c>
      <c r="C211" s="349"/>
    </row>
    <row r="212" spans="1:3" ht="15.75" thickBot="1" x14ac:dyDescent="0.3">
      <c r="A212" s="260" t="s">
        <v>1006</v>
      </c>
      <c r="B212" s="261" t="s">
        <v>24</v>
      </c>
      <c r="C212" s="350"/>
    </row>
    <row r="213" spans="1:3" x14ac:dyDescent="0.25">
      <c r="A213" s="255" t="s">
        <v>420</v>
      </c>
      <c r="B213" s="256" t="s">
        <v>464</v>
      </c>
      <c r="C213" s="257" t="s">
        <v>20</v>
      </c>
    </row>
    <row r="214" spans="1:3" ht="22.5" x14ac:dyDescent="0.25">
      <c r="A214" s="258" t="s">
        <v>422</v>
      </c>
      <c r="B214" s="259" t="s">
        <v>166</v>
      </c>
      <c r="C214" s="349" t="s">
        <v>1065</v>
      </c>
    </row>
    <row r="215" spans="1:3" x14ac:dyDescent="0.25">
      <c r="A215" s="258" t="s">
        <v>1004</v>
      </c>
      <c r="B215" s="259" t="s">
        <v>1031</v>
      </c>
      <c r="C215" s="349"/>
    </row>
    <row r="216" spans="1:3" ht="15.75" thickBot="1" x14ac:dyDescent="0.3">
      <c r="A216" s="260" t="s">
        <v>1006</v>
      </c>
      <c r="B216" s="261" t="s">
        <v>117</v>
      </c>
      <c r="C216" s="350"/>
    </row>
    <row r="217" spans="1:3" x14ac:dyDescent="0.25">
      <c r="A217" s="255" t="s">
        <v>420</v>
      </c>
      <c r="B217" s="256" t="s">
        <v>468</v>
      </c>
      <c r="C217" s="257" t="s">
        <v>20</v>
      </c>
    </row>
    <row r="218" spans="1:3" x14ac:dyDescent="0.25">
      <c r="A218" s="258" t="s">
        <v>422</v>
      </c>
      <c r="B218" s="259" t="s">
        <v>85</v>
      </c>
      <c r="C218" s="349" t="s">
        <v>1066</v>
      </c>
    </row>
    <row r="219" spans="1:3" x14ac:dyDescent="0.25">
      <c r="A219" s="258" t="s">
        <v>1004</v>
      </c>
      <c r="B219" s="259" t="s">
        <v>1031</v>
      </c>
      <c r="C219" s="349"/>
    </row>
    <row r="220" spans="1:3" ht="15.75" thickBot="1" x14ac:dyDescent="0.3">
      <c r="A220" s="260" t="s">
        <v>1006</v>
      </c>
      <c r="B220" s="261" t="s">
        <v>24</v>
      </c>
      <c r="C220" s="350"/>
    </row>
    <row r="221" spans="1:3" x14ac:dyDescent="0.25">
      <c r="A221" s="255" t="s">
        <v>420</v>
      </c>
      <c r="B221" s="256" t="s">
        <v>465</v>
      </c>
      <c r="C221" s="257" t="s">
        <v>20</v>
      </c>
    </row>
    <row r="222" spans="1:3" ht="22.5" x14ac:dyDescent="0.25">
      <c r="A222" s="258" t="s">
        <v>422</v>
      </c>
      <c r="B222" s="259" t="s">
        <v>167</v>
      </c>
      <c r="C222" s="349" t="s">
        <v>1067</v>
      </c>
    </row>
    <row r="223" spans="1:3" x14ac:dyDescent="0.25">
      <c r="A223" s="258" t="s">
        <v>1004</v>
      </c>
      <c r="B223" s="259" t="s">
        <v>1031</v>
      </c>
      <c r="C223" s="349"/>
    </row>
    <row r="224" spans="1:3" ht="15.75" thickBot="1" x14ac:dyDescent="0.3">
      <c r="A224" s="260" t="s">
        <v>1006</v>
      </c>
      <c r="B224" s="261" t="s">
        <v>117</v>
      </c>
      <c r="C224" s="350"/>
    </row>
    <row r="225" spans="1:3" x14ac:dyDescent="0.25">
      <c r="A225" s="255" t="s">
        <v>420</v>
      </c>
      <c r="B225" s="256" t="s">
        <v>476</v>
      </c>
      <c r="C225" s="257" t="s">
        <v>20</v>
      </c>
    </row>
    <row r="226" spans="1:3" ht="22.5" x14ac:dyDescent="0.25">
      <c r="A226" s="258" t="s">
        <v>422</v>
      </c>
      <c r="B226" s="259" t="s">
        <v>87</v>
      </c>
      <c r="C226" s="349" t="s">
        <v>1068</v>
      </c>
    </row>
    <row r="227" spans="1:3" x14ac:dyDescent="0.25">
      <c r="A227" s="258" t="s">
        <v>1004</v>
      </c>
      <c r="B227" s="259" t="s">
        <v>1031</v>
      </c>
      <c r="C227" s="349"/>
    </row>
    <row r="228" spans="1:3" ht="15.75" thickBot="1" x14ac:dyDescent="0.3">
      <c r="A228" s="260" t="s">
        <v>1006</v>
      </c>
      <c r="B228" s="261" t="s">
        <v>24</v>
      </c>
      <c r="C228" s="350"/>
    </row>
    <row r="229" spans="1:3" x14ac:dyDescent="0.25">
      <c r="A229" s="255" t="s">
        <v>420</v>
      </c>
      <c r="B229" s="256" t="s">
        <v>479</v>
      </c>
      <c r="C229" s="257" t="s">
        <v>20</v>
      </c>
    </row>
    <row r="230" spans="1:3" x14ac:dyDescent="0.25">
      <c r="A230" s="258" t="s">
        <v>422</v>
      </c>
      <c r="B230" s="259" t="s">
        <v>83</v>
      </c>
      <c r="C230" s="349" t="s">
        <v>1069</v>
      </c>
    </row>
    <row r="231" spans="1:3" x14ac:dyDescent="0.25">
      <c r="A231" s="258" t="s">
        <v>1004</v>
      </c>
      <c r="B231" s="259" t="s">
        <v>1031</v>
      </c>
      <c r="C231" s="349"/>
    </row>
    <row r="232" spans="1:3" ht="15.75" thickBot="1" x14ac:dyDescent="0.3">
      <c r="A232" s="260" t="s">
        <v>1006</v>
      </c>
      <c r="B232" s="261" t="s">
        <v>24</v>
      </c>
      <c r="C232" s="350"/>
    </row>
    <row r="233" spans="1:3" x14ac:dyDescent="0.25">
      <c r="A233" s="255" t="s">
        <v>420</v>
      </c>
      <c r="B233" s="256" t="s">
        <v>480</v>
      </c>
      <c r="C233" s="257" t="s">
        <v>20</v>
      </c>
    </row>
    <row r="234" spans="1:3" ht="22.5" x14ac:dyDescent="0.25">
      <c r="A234" s="258" t="s">
        <v>422</v>
      </c>
      <c r="B234" s="259" t="s">
        <v>141</v>
      </c>
      <c r="C234" s="349" t="s">
        <v>1023</v>
      </c>
    </row>
    <row r="235" spans="1:3" x14ac:dyDescent="0.25">
      <c r="A235" s="258" t="s">
        <v>1004</v>
      </c>
      <c r="B235" s="259" t="s">
        <v>1031</v>
      </c>
      <c r="C235" s="349"/>
    </row>
    <row r="236" spans="1:3" ht="15.75" thickBot="1" x14ac:dyDescent="0.3">
      <c r="A236" s="260" t="s">
        <v>1006</v>
      </c>
      <c r="B236" s="261" t="s">
        <v>24</v>
      </c>
      <c r="C236" s="350"/>
    </row>
    <row r="237" spans="1:3" x14ac:dyDescent="0.25">
      <c r="A237" s="255" t="s">
        <v>420</v>
      </c>
      <c r="B237" s="256" t="s">
        <v>489</v>
      </c>
      <c r="C237" s="257" t="s">
        <v>20</v>
      </c>
    </row>
    <row r="238" spans="1:3" ht="33.75" x14ac:dyDescent="0.25">
      <c r="A238" s="258" t="s">
        <v>422</v>
      </c>
      <c r="B238" s="259" t="s">
        <v>91</v>
      </c>
      <c r="C238" s="349" t="s">
        <v>1070</v>
      </c>
    </row>
    <row r="239" spans="1:3" x14ac:dyDescent="0.25">
      <c r="A239" s="258" t="s">
        <v>1004</v>
      </c>
      <c r="B239" s="259" t="s">
        <v>1031</v>
      </c>
      <c r="C239" s="349"/>
    </row>
    <row r="240" spans="1:3" ht="15.75" thickBot="1" x14ac:dyDescent="0.3">
      <c r="A240" s="260" t="s">
        <v>1006</v>
      </c>
      <c r="B240" s="261" t="s">
        <v>158</v>
      </c>
      <c r="C240" s="350"/>
    </row>
    <row r="241" spans="1:3" x14ac:dyDescent="0.25">
      <c r="A241" s="255" t="s">
        <v>420</v>
      </c>
      <c r="B241" s="256" t="s">
        <v>490</v>
      </c>
      <c r="C241" s="257" t="s">
        <v>20</v>
      </c>
    </row>
    <row r="242" spans="1:3" ht="33.75" x14ac:dyDescent="0.25">
      <c r="A242" s="258" t="s">
        <v>422</v>
      </c>
      <c r="B242" s="259" t="s">
        <v>92</v>
      </c>
      <c r="C242" s="349" t="s">
        <v>1071</v>
      </c>
    </row>
    <row r="243" spans="1:3" x14ac:dyDescent="0.25">
      <c r="A243" s="258" t="s">
        <v>1004</v>
      </c>
      <c r="B243" s="259" t="s">
        <v>1031</v>
      </c>
      <c r="C243" s="349"/>
    </row>
    <row r="244" spans="1:3" ht="15.75" thickBot="1" x14ac:dyDescent="0.3">
      <c r="A244" s="260" t="s">
        <v>1006</v>
      </c>
      <c r="B244" s="261" t="s">
        <v>158</v>
      </c>
      <c r="C244" s="350"/>
    </row>
    <row r="245" spans="1:3" x14ac:dyDescent="0.25">
      <c r="A245" s="255" t="s">
        <v>420</v>
      </c>
      <c r="B245" s="256" t="s">
        <v>488</v>
      </c>
      <c r="C245" s="257" t="s">
        <v>20</v>
      </c>
    </row>
    <row r="246" spans="1:3" ht="22.5" x14ac:dyDescent="0.25">
      <c r="A246" s="258" t="s">
        <v>422</v>
      </c>
      <c r="B246" s="259" t="s">
        <v>93</v>
      </c>
      <c r="C246" s="349" t="s">
        <v>1072</v>
      </c>
    </row>
    <row r="247" spans="1:3" x14ac:dyDescent="0.25">
      <c r="A247" s="258" t="s">
        <v>1004</v>
      </c>
      <c r="B247" s="259" t="s">
        <v>1031</v>
      </c>
      <c r="C247" s="349"/>
    </row>
    <row r="248" spans="1:3" ht="15.75" thickBot="1" x14ac:dyDescent="0.3">
      <c r="A248" s="260" t="s">
        <v>1006</v>
      </c>
      <c r="B248" s="261" t="s">
        <v>24</v>
      </c>
      <c r="C248" s="350"/>
    </row>
    <row r="249" spans="1:3" x14ac:dyDescent="0.25">
      <c r="A249" s="255" t="s">
        <v>420</v>
      </c>
      <c r="B249" s="256" t="s">
        <v>487</v>
      </c>
      <c r="C249" s="257" t="s">
        <v>20</v>
      </c>
    </row>
    <row r="250" spans="1:3" ht="22.5" x14ac:dyDescent="0.25">
      <c r="A250" s="258" t="s">
        <v>422</v>
      </c>
      <c r="B250" s="259" t="s">
        <v>94</v>
      </c>
      <c r="C250" s="349" t="s">
        <v>1073</v>
      </c>
    </row>
    <row r="251" spans="1:3" x14ac:dyDescent="0.25">
      <c r="A251" s="258" t="s">
        <v>1004</v>
      </c>
      <c r="B251" s="259" t="s">
        <v>1031</v>
      </c>
      <c r="C251" s="349"/>
    </row>
    <row r="252" spans="1:3" ht="15.75" thickBot="1" x14ac:dyDescent="0.3">
      <c r="A252" s="260" t="s">
        <v>1006</v>
      </c>
      <c r="B252" s="261" t="s">
        <v>158</v>
      </c>
      <c r="C252" s="350"/>
    </row>
    <row r="253" spans="1:3" x14ac:dyDescent="0.25">
      <c r="A253" s="255" t="s">
        <v>420</v>
      </c>
      <c r="B253" s="256" t="s">
        <v>583</v>
      </c>
      <c r="C253" s="257" t="s">
        <v>20</v>
      </c>
    </row>
    <row r="254" spans="1:3" x14ac:dyDescent="0.25">
      <c r="A254" s="258" t="s">
        <v>422</v>
      </c>
      <c r="B254" s="259" t="s">
        <v>102</v>
      </c>
      <c r="C254" s="349" t="s">
        <v>1074</v>
      </c>
    </row>
    <row r="255" spans="1:3" x14ac:dyDescent="0.25">
      <c r="A255" s="258" t="s">
        <v>1004</v>
      </c>
      <c r="B255" s="259" t="s">
        <v>1034</v>
      </c>
      <c r="C255" s="349"/>
    </row>
    <row r="256" spans="1:3" ht="15.75" thickBot="1" x14ac:dyDescent="0.3">
      <c r="A256" s="260" t="s">
        <v>1006</v>
      </c>
      <c r="B256" s="261" t="s">
        <v>24</v>
      </c>
      <c r="C256" s="350"/>
    </row>
    <row r="257" spans="1:3" x14ac:dyDescent="0.25">
      <c r="A257" s="255" t="s">
        <v>420</v>
      </c>
      <c r="B257" s="256" t="s">
        <v>491</v>
      </c>
      <c r="C257" s="257" t="s">
        <v>20</v>
      </c>
    </row>
    <row r="258" spans="1:3" ht="22.5" x14ac:dyDescent="0.25">
      <c r="A258" s="258" t="s">
        <v>422</v>
      </c>
      <c r="B258" s="259" t="s">
        <v>1075</v>
      </c>
      <c r="C258" s="349" t="s">
        <v>1023</v>
      </c>
    </row>
    <row r="259" spans="1:3" x14ac:dyDescent="0.25">
      <c r="A259" s="258" t="s">
        <v>1004</v>
      </c>
      <c r="B259" s="259" t="s">
        <v>1031</v>
      </c>
      <c r="C259" s="349"/>
    </row>
    <row r="260" spans="1:3" ht="15.75" thickBot="1" x14ac:dyDescent="0.3">
      <c r="A260" s="260" t="s">
        <v>1006</v>
      </c>
      <c r="B260" s="261" t="s">
        <v>24</v>
      </c>
      <c r="C260" s="350"/>
    </row>
    <row r="261" spans="1:3" x14ac:dyDescent="0.25">
      <c r="A261" s="255" t="s">
        <v>420</v>
      </c>
      <c r="B261" s="256" t="s">
        <v>483</v>
      </c>
      <c r="C261" s="257" t="s">
        <v>20</v>
      </c>
    </row>
    <row r="262" spans="1:3" ht="22.5" x14ac:dyDescent="0.25">
      <c r="A262" s="258" t="s">
        <v>422</v>
      </c>
      <c r="B262" s="259" t="s">
        <v>88</v>
      </c>
      <c r="C262" s="349" t="s">
        <v>1076</v>
      </c>
    </row>
    <row r="263" spans="1:3" x14ac:dyDescent="0.25">
      <c r="A263" s="258" t="s">
        <v>1004</v>
      </c>
      <c r="B263" s="259" t="s">
        <v>1031</v>
      </c>
      <c r="C263" s="349"/>
    </row>
    <row r="264" spans="1:3" ht="15.75" thickBot="1" x14ac:dyDescent="0.3">
      <c r="A264" s="260" t="s">
        <v>1006</v>
      </c>
      <c r="B264" s="261" t="s">
        <v>24</v>
      </c>
      <c r="C264" s="350"/>
    </row>
    <row r="265" spans="1:3" x14ac:dyDescent="0.25">
      <c r="A265" s="255" t="s">
        <v>420</v>
      </c>
      <c r="B265" s="256" t="s">
        <v>590</v>
      </c>
      <c r="C265" s="257" t="s">
        <v>20</v>
      </c>
    </row>
    <row r="266" spans="1:3" ht="22.5" x14ac:dyDescent="0.25">
      <c r="A266" s="258" t="s">
        <v>422</v>
      </c>
      <c r="B266" s="259" t="s">
        <v>84</v>
      </c>
      <c r="C266" s="349" t="s">
        <v>1012</v>
      </c>
    </row>
    <row r="267" spans="1:3" x14ac:dyDescent="0.25">
      <c r="A267" s="258" t="s">
        <v>1004</v>
      </c>
      <c r="B267" s="259" t="s">
        <v>1031</v>
      </c>
      <c r="C267" s="349"/>
    </row>
    <row r="268" spans="1:3" ht="15.75" thickBot="1" x14ac:dyDescent="0.3">
      <c r="A268" s="260" t="s">
        <v>1006</v>
      </c>
      <c r="B268" s="261" t="s">
        <v>24</v>
      </c>
      <c r="C268" s="350"/>
    </row>
    <row r="269" spans="1:3" x14ac:dyDescent="0.25">
      <c r="A269" s="255" t="s">
        <v>420</v>
      </c>
      <c r="B269" s="256" t="s">
        <v>449</v>
      </c>
      <c r="C269" s="257" t="s">
        <v>20</v>
      </c>
    </row>
    <row r="270" spans="1:3" x14ac:dyDescent="0.25">
      <c r="A270" s="258" t="s">
        <v>422</v>
      </c>
      <c r="B270" s="259" t="s">
        <v>211</v>
      </c>
      <c r="C270" s="349" t="s">
        <v>1077</v>
      </c>
    </row>
    <row r="271" spans="1:3" x14ac:dyDescent="0.25">
      <c r="A271" s="258" t="s">
        <v>1004</v>
      </c>
      <c r="B271" s="259" t="s">
        <v>1031</v>
      </c>
      <c r="C271" s="349"/>
    </row>
    <row r="272" spans="1:3" ht="15.75" thickBot="1" x14ac:dyDescent="0.3">
      <c r="A272" s="260" t="s">
        <v>1006</v>
      </c>
      <c r="B272" s="261" t="s">
        <v>24</v>
      </c>
      <c r="C272" s="350"/>
    </row>
    <row r="273" spans="1:3" x14ac:dyDescent="0.25">
      <c r="A273" s="255" t="s">
        <v>420</v>
      </c>
      <c r="B273" s="256" t="s">
        <v>482</v>
      </c>
      <c r="C273" s="257" t="s">
        <v>20</v>
      </c>
    </row>
    <row r="274" spans="1:3" ht="22.5" x14ac:dyDescent="0.25">
      <c r="A274" s="258" t="s">
        <v>422</v>
      </c>
      <c r="B274" s="259" t="s">
        <v>139</v>
      </c>
      <c r="C274" s="349" t="s">
        <v>1078</v>
      </c>
    </row>
    <row r="275" spans="1:3" x14ac:dyDescent="0.25">
      <c r="A275" s="258" t="s">
        <v>1004</v>
      </c>
      <c r="B275" s="259" t="s">
        <v>1031</v>
      </c>
      <c r="C275" s="349"/>
    </row>
    <row r="276" spans="1:3" ht="15.75" thickBot="1" x14ac:dyDescent="0.3">
      <c r="A276" s="260" t="s">
        <v>1006</v>
      </c>
      <c r="B276" s="261" t="s">
        <v>24</v>
      </c>
      <c r="C276" s="350"/>
    </row>
    <row r="277" spans="1:3" x14ac:dyDescent="0.25">
      <c r="A277" s="255" t="s">
        <v>420</v>
      </c>
      <c r="B277" s="256" t="s">
        <v>481</v>
      </c>
      <c r="C277" s="257" t="s">
        <v>20</v>
      </c>
    </row>
    <row r="278" spans="1:3" ht="22.5" x14ac:dyDescent="0.25">
      <c r="A278" s="258" t="s">
        <v>422</v>
      </c>
      <c r="B278" s="259" t="s">
        <v>159</v>
      </c>
      <c r="C278" s="349" t="s">
        <v>1078</v>
      </c>
    </row>
    <row r="279" spans="1:3" x14ac:dyDescent="0.25">
      <c r="A279" s="258" t="s">
        <v>1004</v>
      </c>
      <c r="B279" s="259" t="s">
        <v>1031</v>
      </c>
      <c r="C279" s="349"/>
    </row>
    <row r="280" spans="1:3" ht="15.75" thickBot="1" x14ac:dyDescent="0.3">
      <c r="A280" s="260" t="s">
        <v>1006</v>
      </c>
      <c r="B280" s="261" t="s">
        <v>24</v>
      </c>
      <c r="C280" s="350"/>
    </row>
    <row r="281" spans="1:3" x14ac:dyDescent="0.25">
      <c r="A281" s="255" t="s">
        <v>420</v>
      </c>
      <c r="B281" s="256" t="s">
        <v>561</v>
      </c>
      <c r="C281" s="257" t="s">
        <v>20</v>
      </c>
    </row>
    <row r="282" spans="1:3" x14ac:dyDescent="0.25">
      <c r="A282" s="258" t="s">
        <v>422</v>
      </c>
      <c r="B282" s="259" t="s">
        <v>208</v>
      </c>
      <c r="C282" s="349" t="s">
        <v>1079</v>
      </c>
    </row>
    <row r="283" spans="1:3" x14ac:dyDescent="0.25">
      <c r="A283" s="258" t="s">
        <v>1004</v>
      </c>
      <c r="B283" s="259" t="s">
        <v>1080</v>
      </c>
      <c r="C283" s="349"/>
    </row>
    <row r="284" spans="1:3" ht="15.75" thickBot="1" x14ac:dyDescent="0.3">
      <c r="A284" s="260" t="s">
        <v>1006</v>
      </c>
      <c r="B284" s="261" t="s">
        <v>117</v>
      </c>
      <c r="C284" s="350"/>
    </row>
    <row r="285" spans="1:3" x14ac:dyDescent="0.25">
      <c r="A285" s="255" t="s">
        <v>420</v>
      </c>
      <c r="B285" s="256" t="s">
        <v>471</v>
      </c>
      <c r="C285" s="257" t="s">
        <v>20</v>
      </c>
    </row>
    <row r="286" spans="1:3" x14ac:dyDescent="0.25">
      <c r="A286" s="258" t="s">
        <v>422</v>
      </c>
      <c r="B286" s="259" t="s">
        <v>297</v>
      </c>
      <c r="C286" s="349" t="s">
        <v>1023</v>
      </c>
    </row>
    <row r="287" spans="1:3" x14ac:dyDescent="0.25">
      <c r="A287" s="258" t="s">
        <v>1004</v>
      </c>
      <c r="B287" s="259" t="s">
        <v>1031</v>
      </c>
      <c r="C287" s="349"/>
    </row>
    <row r="288" spans="1:3" ht="15.75" thickBot="1" x14ac:dyDescent="0.3">
      <c r="A288" s="260" t="s">
        <v>1006</v>
      </c>
      <c r="B288" s="261" t="s">
        <v>24</v>
      </c>
      <c r="C288" s="350"/>
    </row>
    <row r="289" spans="1:3" x14ac:dyDescent="0.25">
      <c r="A289" s="255" t="s">
        <v>420</v>
      </c>
      <c r="B289" s="256" t="s">
        <v>474</v>
      </c>
      <c r="C289" s="257" t="s">
        <v>20</v>
      </c>
    </row>
    <row r="290" spans="1:3" ht="22.5" x14ac:dyDescent="0.25">
      <c r="A290" s="258" t="s">
        <v>422</v>
      </c>
      <c r="B290" s="259" t="s">
        <v>298</v>
      </c>
      <c r="C290" s="349" t="s">
        <v>1023</v>
      </c>
    </row>
    <row r="291" spans="1:3" x14ac:dyDescent="0.25">
      <c r="A291" s="258" t="s">
        <v>1004</v>
      </c>
      <c r="B291" s="259" t="s">
        <v>1031</v>
      </c>
      <c r="C291" s="349"/>
    </row>
    <row r="292" spans="1:3" ht="15.75" thickBot="1" x14ac:dyDescent="0.3">
      <c r="A292" s="260" t="s">
        <v>1006</v>
      </c>
      <c r="B292" s="261" t="s">
        <v>24</v>
      </c>
      <c r="C292" s="350"/>
    </row>
    <row r="293" spans="1:3" x14ac:dyDescent="0.25">
      <c r="A293" s="255" t="s">
        <v>420</v>
      </c>
      <c r="B293" s="256" t="s">
        <v>469</v>
      </c>
      <c r="C293" s="257" t="s">
        <v>20</v>
      </c>
    </row>
    <row r="294" spans="1:3" x14ac:dyDescent="0.25">
      <c r="A294" s="258" t="s">
        <v>422</v>
      </c>
      <c r="B294" s="259" t="s">
        <v>168</v>
      </c>
      <c r="C294" s="349" t="s">
        <v>1081</v>
      </c>
    </row>
    <row r="295" spans="1:3" x14ac:dyDescent="0.25">
      <c r="A295" s="258" t="s">
        <v>1004</v>
      </c>
      <c r="B295" s="259" t="s">
        <v>1031</v>
      </c>
      <c r="C295" s="349"/>
    </row>
    <row r="296" spans="1:3" ht="15.75" thickBot="1" x14ac:dyDescent="0.3">
      <c r="A296" s="260" t="s">
        <v>1006</v>
      </c>
      <c r="B296" s="261" t="s">
        <v>24</v>
      </c>
      <c r="C296" s="350"/>
    </row>
    <row r="297" spans="1:3" x14ac:dyDescent="0.25">
      <c r="A297" s="255" t="s">
        <v>420</v>
      </c>
      <c r="B297" s="256" t="s">
        <v>580</v>
      </c>
      <c r="C297" s="257" t="s">
        <v>20</v>
      </c>
    </row>
    <row r="298" spans="1:3" x14ac:dyDescent="0.25">
      <c r="A298" s="258" t="s">
        <v>422</v>
      </c>
      <c r="B298" s="259" t="s">
        <v>184</v>
      </c>
      <c r="C298" s="349" t="s">
        <v>1082</v>
      </c>
    </row>
    <row r="299" spans="1:3" x14ac:dyDescent="0.25">
      <c r="A299" s="258" t="s">
        <v>1004</v>
      </c>
      <c r="B299" s="259" t="s">
        <v>1034</v>
      </c>
      <c r="C299" s="349"/>
    </row>
    <row r="300" spans="1:3" ht="15.75" thickBot="1" x14ac:dyDescent="0.3">
      <c r="A300" s="260" t="s">
        <v>1006</v>
      </c>
      <c r="B300" s="261" t="s">
        <v>24</v>
      </c>
      <c r="C300" s="350"/>
    </row>
    <row r="301" spans="1:3" x14ac:dyDescent="0.25">
      <c r="A301" s="255" t="s">
        <v>420</v>
      </c>
      <c r="B301" s="256" t="s">
        <v>578</v>
      </c>
      <c r="C301" s="257" t="s">
        <v>20</v>
      </c>
    </row>
    <row r="302" spans="1:3" ht="22.5" x14ac:dyDescent="0.25">
      <c r="A302" s="258" t="s">
        <v>422</v>
      </c>
      <c r="B302" s="259" t="s">
        <v>344</v>
      </c>
      <c r="C302" s="349" t="s">
        <v>1044</v>
      </c>
    </row>
    <row r="303" spans="1:3" x14ac:dyDescent="0.25">
      <c r="A303" s="258" t="s">
        <v>1004</v>
      </c>
      <c r="B303" s="259" t="s">
        <v>1034</v>
      </c>
      <c r="C303" s="349"/>
    </row>
    <row r="304" spans="1:3" ht="15.75" thickBot="1" x14ac:dyDescent="0.3">
      <c r="A304" s="260" t="s">
        <v>1006</v>
      </c>
      <c r="B304" s="261" t="s">
        <v>24</v>
      </c>
      <c r="C304" s="350"/>
    </row>
    <row r="305" spans="1:3" x14ac:dyDescent="0.25">
      <c r="A305" s="255" t="s">
        <v>420</v>
      </c>
      <c r="B305" s="256" t="s">
        <v>555</v>
      </c>
      <c r="C305" s="257" t="s">
        <v>20</v>
      </c>
    </row>
    <row r="306" spans="1:3" x14ac:dyDescent="0.25">
      <c r="A306" s="258" t="s">
        <v>422</v>
      </c>
      <c r="B306" s="259" t="s">
        <v>1083</v>
      </c>
      <c r="C306" s="349" t="s">
        <v>1084</v>
      </c>
    </row>
    <row r="307" spans="1:3" x14ac:dyDescent="0.25">
      <c r="A307" s="258" t="s">
        <v>1004</v>
      </c>
      <c r="B307" s="259" t="s">
        <v>1034</v>
      </c>
      <c r="C307" s="349"/>
    </row>
    <row r="308" spans="1:3" ht="15.75" thickBot="1" x14ac:dyDescent="0.3">
      <c r="A308" s="260" t="s">
        <v>1006</v>
      </c>
      <c r="B308" s="261" t="s">
        <v>27</v>
      </c>
      <c r="C308" s="350"/>
    </row>
    <row r="309" spans="1:3" x14ac:dyDescent="0.25">
      <c r="A309" s="255" t="s">
        <v>420</v>
      </c>
      <c r="B309" s="256" t="s">
        <v>564</v>
      </c>
      <c r="C309" s="257" t="s">
        <v>20</v>
      </c>
    </row>
    <row r="310" spans="1:3" x14ac:dyDescent="0.25">
      <c r="A310" s="258" t="s">
        <v>422</v>
      </c>
      <c r="B310" s="259" t="s">
        <v>1085</v>
      </c>
      <c r="C310" s="349" t="s">
        <v>1086</v>
      </c>
    </row>
    <row r="311" spans="1:3" x14ac:dyDescent="0.25">
      <c r="A311" s="258" t="s">
        <v>1004</v>
      </c>
      <c r="B311" s="259" t="s">
        <v>1034</v>
      </c>
      <c r="C311" s="349"/>
    </row>
    <row r="312" spans="1:3" ht="15.75" thickBot="1" x14ac:dyDescent="0.3">
      <c r="A312" s="260" t="s">
        <v>1006</v>
      </c>
      <c r="B312" s="261" t="s">
        <v>27</v>
      </c>
      <c r="C312" s="350"/>
    </row>
    <row r="313" spans="1:3" x14ac:dyDescent="0.25">
      <c r="A313" s="255" t="s">
        <v>420</v>
      </c>
      <c r="B313" s="256" t="s">
        <v>565</v>
      </c>
      <c r="C313" s="257" t="s">
        <v>20</v>
      </c>
    </row>
    <row r="314" spans="1:3" x14ac:dyDescent="0.25">
      <c r="A314" s="258" t="s">
        <v>422</v>
      </c>
      <c r="B314" s="259" t="s">
        <v>1087</v>
      </c>
      <c r="C314" s="349" t="s">
        <v>1088</v>
      </c>
    </row>
    <row r="315" spans="1:3" x14ac:dyDescent="0.25">
      <c r="A315" s="258" t="s">
        <v>1004</v>
      </c>
      <c r="B315" s="259" t="s">
        <v>1034</v>
      </c>
      <c r="C315" s="349"/>
    </row>
    <row r="316" spans="1:3" ht="15.75" thickBot="1" x14ac:dyDescent="0.3">
      <c r="A316" s="260" t="s">
        <v>1006</v>
      </c>
      <c r="B316" s="261" t="s">
        <v>27</v>
      </c>
      <c r="C316" s="350"/>
    </row>
    <row r="317" spans="1:3" x14ac:dyDescent="0.25">
      <c r="A317" s="255" t="s">
        <v>420</v>
      </c>
      <c r="B317" s="256" t="s">
        <v>552</v>
      </c>
      <c r="C317" s="257" t="s">
        <v>20</v>
      </c>
    </row>
    <row r="318" spans="1:3" x14ac:dyDescent="0.25">
      <c r="A318" s="258" t="s">
        <v>422</v>
      </c>
      <c r="B318" s="259" t="s">
        <v>205</v>
      </c>
      <c r="C318" s="349" t="s">
        <v>1089</v>
      </c>
    </row>
    <row r="319" spans="1:3" x14ac:dyDescent="0.25">
      <c r="A319" s="258" t="s">
        <v>1004</v>
      </c>
      <c r="B319" s="259" t="s">
        <v>1034</v>
      </c>
      <c r="C319" s="349"/>
    </row>
    <row r="320" spans="1:3" ht="15.75" thickBot="1" x14ac:dyDescent="0.3">
      <c r="A320" s="260" t="s">
        <v>1006</v>
      </c>
      <c r="B320" s="261" t="s">
        <v>24</v>
      </c>
      <c r="C320" s="350"/>
    </row>
    <row r="321" spans="1:3" x14ac:dyDescent="0.25">
      <c r="A321" s="255" t="s">
        <v>420</v>
      </c>
      <c r="B321" s="256" t="s">
        <v>427</v>
      </c>
      <c r="C321" s="257" t="s">
        <v>20</v>
      </c>
    </row>
    <row r="322" spans="1:3" x14ac:dyDescent="0.25">
      <c r="A322" s="258" t="s">
        <v>422</v>
      </c>
      <c r="B322" s="259" t="s">
        <v>140</v>
      </c>
      <c r="C322" s="349" t="s">
        <v>1090</v>
      </c>
    </row>
    <row r="323" spans="1:3" x14ac:dyDescent="0.25">
      <c r="A323" s="258" t="s">
        <v>1004</v>
      </c>
      <c r="B323" s="259" t="s">
        <v>1091</v>
      </c>
      <c r="C323" s="349"/>
    </row>
    <row r="324" spans="1:3" ht="15.75" thickBot="1" x14ac:dyDescent="0.3">
      <c r="A324" s="260" t="s">
        <v>1006</v>
      </c>
      <c r="B324" s="261" t="s">
        <v>24</v>
      </c>
      <c r="C324" s="350"/>
    </row>
    <row r="325" spans="1:3" x14ac:dyDescent="0.25">
      <c r="A325" s="255" t="s">
        <v>420</v>
      </c>
      <c r="B325" s="256" t="s">
        <v>524</v>
      </c>
      <c r="C325" s="257" t="s">
        <v>20</v>
      </c>
    </row>
    <row r="326" spans="1:3" x14ac:dyDescent="0.25">
      <c r="A326" s="258" t="s">
        <v>422</v>
      </c>
      <c r="B326" s="259" t="s">
        <v>106</v>
      </c>
      <c r="C326" s="349" t="s">
        <v>1092</v>
      </c>
    </row>
    <row r="327" spans="1:3" x14ac:dyDescent="0.25">
      <c r="A327" s="258" t="s">
        <v>1004</v>
      </c>
      <c r="B327" s="259" t="s">
        <v>1031</v>
      </c>
      <c r="C327" s="349"/>
    </row>
    <row r="328" spans="1:3" ht="15.75" thickBot="1" x14ac:dyDescent="0.3">
      <c r="A328" s="260" t="s">
        <v>1006</v>
      </c>
      <c r="B328" s="261" t="s">
        <v>24</v>
      </c>
      <c r="C328" s="350"/>
    </row>
    <row r="329" spans="1:3" x14ac:dyDescent="0.25">
      <c r="A329" s="255" t="s">
        <v>420</v>
      </c>
      <c r="B329" s="256" t="s">
        <v>526</v>
      </c>
      <c r="C329" s="257" t="s">
        <v>20</v>
      </c>
    </row>
    <row r="330" spans="1:3" ht="22.5" x14ac:dyDescent="0.25">
      <c r="A330" s="258" t="s">
        <v>422</v>
      </c>
      <c r="B330" s="259" t="s">
        <v>107</v>
      </c>
      <c r="C330" s="349" t="s">
        <v>1093</v>
      </c>
    </row>
    <row r="331" spans="1:3" x14ac:dyDescent="0.25">
      <c r="A331" s="258" t="s">
        <v>1004</v>
      </c>
      <c r="B331" s="259" t="s">
        <v>1031</v>
      </c>
      <c r="C331" s="349"/>
    </row>
    <row r="332" spans="1:3" ht="15.75" thickBot="1" x14ac:dyDescent="0.3">
      <c r="A332" s="260" t="s">
        <v>1006</v>
      </c>
      <c r="B332" s="261" t="s">
        <v>24</v>
      </c>
      <c r="C332" s="350"/>
    </row>
    <row r="333" spans="1:3" x14ac:dyDescent="0.25">
      <c r="A333" s="255" t="s">
        <v>420</v>
      </c>
      <c r="B333" s="256" t="s">
        <v>528</v>
      </c>
      <c r="C333" s="257" t="s">
        <v>20</v>
      </c>
    </row>
    <row r="334" spans="1:3" ht="33.75" x14ac:dyDescent="0.25">
      <c r="A334" s="258" t="s">
        <v>422</v>
      </c>
      <c r="B334" s="259" t="s">
        <v>114</v>
      </c>
      <c r="C334" s="349" t="s">
        <v>1092</v>
      </c>
    </row>
    <row r="335" spans="1:3" x14ac:dyDescent="0.25">
      <c r="A335" s="258" t="s">
        <v>1004</v>
      </c>
      <c r="B335" s="259" t="s">
        <v>1031</v>
      </c>
      <c r="C335" s="349"/>
    </row>
    <row r="336" spans="1:3" ht="15.75" thickBot="1" x14ac:dyDescent="0.3">
      <c r="A336" s="260" t="s">
        <v>1006</v>
      </c>
      <c r="B336" s="261" t="s">
        <v>24</v>
      </c>
      <c r="C336" s="350"/>
    </row>
    <row r="337" spans="1:3" x14ac:dyDescent="0.25">
      <c r="A337" s="255" t="s">
        <v>420</v>
      </c>
      <c r="B337" s="256" t="s">
        <v>529</v>
      </c>
      <c r="C337" s="257" t="s">
        <v>20</v>
      </c>
    </row>
    <row r="338" spans="1:3" ht="22.5" x14ac:dyDescent="0.25">
      <c r="A338" s="258" t="s">
        <v>422</v>
      </c>
      <c r="B338" s="259" t="s">
        <v>109</v>
      </c>
      <c r="C338" s="349" t="s">
        <v>1094</v>
      </c>
    </row>
    <row r="339" spans="1:3" x14ac:dyDescent="0.25">
      <c r="A339" s="258" t="s">
        <v>1004</v>
      </c>
      <c r="B339" s="259" t="s">
        <v>1095</v>
      </c>
      <c r="C339" s="349"/>
    </row>
    <row r="340" spans="1:3" ht="15.75" thickBot="1" x14ac:dyDescent="0.3">
      <c r="A340" s="260" t="s">
        <v>1006</v>
      </c>
      <c r="B340" s="261" t="s">
        <v>24</v>
      </c>
      <c r="C340" s="350"/>
    </row>
    <row r="341" spans="1:3" x14ac:dyDescent="0.25">
      <c r="A341" s="255" t="s">
        <v>420</v>
      </c>
      <c r="B341" s="256" t="s">
        <v>531</v>
      </c>
      <c r="C341" s="257" t="s">
        <v>20</v>
      </c>
    </row>
    <row r="342" spans="1:3" x14ac:dyDescent="0.25">
      <c r="A342" s="258" t="s">
        <v>422</v>
      </c>
      <c r="B342" s="259" t="s">
        <v>110</v>
      </c>
      <c r="C342" s="349" t="s">
        <v>1096</v>
      </c>
    </row>
    <row r="343" spans="1:3" x14ac:dyDescent="0.25">
      <c r="A343" s="258" t="s">
        <v>1004</v>
      </c>
      <c r="B343" s="259" t="s">
        <v>1095</v>
      </c>
      <c r="C343" s="349"/>
    </row>
    <row r="344" spans="1:3" ht="15.75" thickBot="1" x14ac:dyDescent="0.3">
      <c r="A344" s="260" t="s">
        <v>1006</v>
      </c>
      <c r="B344" s="261" t="s">
        <v>24</v>
      </c>
      <c r="C344" s="350"/>
    </row>
    <row r="345" spans="1:3" x14ac:dyDescent="0.25">
      <c r="A345" s="255" t="s">
        <v>420</v>
      </c>
      <c r="B345" s="256" t="s">
        <v>533</v>
      </c>
      <c r="C345" s="257" t="s">
        <v>20</v>
      </c>
    </row>
    <row r="346" spans="1:3" x14ac:dyDescent="0.25">
      <c r="A346" s="258" t="s">
        <v>422</v>
      </c>
      <c r="B346" s="259" t="s">
        <v>111</v>
      </c>
      <c r="C346" s="349" t="s">
        <v>1097</v>
      </c>
    </row>
    <row r="347" spans="1:3" x14ac:dyDescent="0.25">
      <c r="A347" s="258" t="s">
        <v>1004</v>
      </c>
      <c r="B347" s="259" t="s">
        <v>1095</v>
      </c>
      <c r="C347" s="349"/>
    </row>
    <row r="348" spans="1:3" ht="15.75" thickBot="1" x14ac:dyDescent="0.3">
      <c r="A348" s="260" t="s">
        <v>1006</v>
      </c>
      <c r="B348" s="261" t="s">
        <v>24</v>
      </c>
      <c r="C348" s="350"/>
    </row>
    <row r="349" spans="1:3" x14ac:dyDescent="0.25">
      <c r="A349" s="255" t="s">
        <v>420</v>
      </c>
      <c r="B349" s="256" t="s">
        <v>535</v>
      </c>
      <c r="C349" s="257" t="s">
        <v>20</v>
      </c>
    </row>
    <row r="350" spans="1:3" x14ac:dyDescent="0.25">
      <c r="A350" s="258" t="s">
        <v>422</v>
      </c>
      <c r="B350" s="259" t="s">
        <v>112</v>
      </c>
      <c r="C350" s="349" t="s">
        <v>1098</v>
      </c>
    </row>
    <row r="351" spans="1:3" x14ac:dyDescent="0.25">
      <c r="A351" s="258" t="s">
        <v>1004</v>
      </c>
      <c r="B351" s="259" t="s">
        <v>1095</v>
      </c>
      <c r="C351" s="349"/>
    </row>
    <row r="352" spans="1:3" ht="15.75" thickBot="1" x14ac:dyDescent="0.3">
      <c r="A352" s="260" t="s">
        <v>1006</v>
      </c>
      <c r="B352" s="261" t="s">
        <v>24</v>
      </c>
      <c r="C352" s="350"/>
    </row>
    <row r="353" spans="1:3" x14ac:dyDescent="0.25">
      <c r="A353" s="255" t="s">
        <v>420</v>
      </c>
      <c r="B353" s="256" t="s">
        <v>537</v>
      </c>
      <c r="C353" s="257" t="s">
        <v>20</v>
      </c>
    </row>
    <row r="354" spans="1:3" ht="33.75" x14ac:dyDescent="0.25">
      <c r="A354" s="258" t="s">
        <v>422</v>
      </c>
      <c r="B354" s="259" t="s">
        <v>108</v>
      </c>
      <c r="C354" s="349" t="s">
        <v>1092</v>
      </c>
    </row>
    <row r="355" spans="1:3" x14ac:dyDescent="0.25">
      <c r="A355" s="258" t="s">
        <v>1004</v>
      </c>
      <c r="B355" s="259" t="s">
        <v>1095</v>
      </c>
      <c r="C355" s="349"/>
    </row>
    <row r="356" spans="1:3" ht="15.75" thickBot="1" x14ac:dyDescent="0.3">
      <c r="A356" s="260" t="s">
        <v>1006</v>
      </c>
      <c r="B356" s="261" t="s">
        <v>24</v>
      </c>
      <c r="C356" s="350"/>
    </row>
    <row r="357" spans="1:3" x14ac:dyDescent="0.25">
      <c r="A357" s="255" t="s">
        <v>420</v>
      </c>
      <c r="B357" s="256" t="s">
        <v>562</v>
      </c>
      <c r="C357" s="257" t="s">
        <v>20</v>
      </c>
    </row>
    <row r="358" spans="1:3" x14ac:dyDescent="0.25">
      <c r="A358" s="258" t="s">
        <v>422</v>
      </c>
      <c r="B358" s="259" t="s">
        <v>209</v>
      </c>
      <c r="C358" s="349" t="s">
        <v>1099</v>
      </c>
    </row>
    <row r="359" spans="1:3" x14ac:dyDescent="0.25">
      <c r="A359" s="258" t="s">
        <v>1004</v>
      </c>
      <c r="B359" s="259" t="s">
        <v>1034</v>
      </c>
      <c r="C359" s="349"/>
    </row>
    <row r="360" spans="1:3" ht="15.75" thickBot="1" x14ac:dyDescent="0.3">
      <c r="A360" s="260" t="s">
        <v>1006</v>
      </c>
      <c r="B360" s="261" t="s">
        <v>24</v>
      </c>
      <c r="C360" s="350"/>
    </row>
    <row r="361" spans="1:3" x14ac:dyDescent="0.25">
      <c r="A361" s="255" t="s">
        <v>420</v>
      </c>
      <c r="B361" s="256" t="s">
        <v>548</v>
      </c>
      <c r="C361" s="257" t="s">
        <v>20</v>
      </c>
    </row>
    <row r="362" spans="1:3" ht="22.5" x14ac:dyDescent="0.25">
      <c r="A362" s="258" t="s">
        <v>422</v>
      </c>
      <c r="B362" s="259" t="s">
        <v>204</v>
      </c>
      <c r="C362" s="349" t="s">
        <v>1094</v>
      </c>
    </row>
    <row r="363" spans="1:3" x14ac:dyDescent="0.25">
      <c r="A363" s="258" t="s">
        <v>1004</v>
      </c>
      <c r="B363" s="259" t="s">
        <v>1095</v>
      </c>
      <c r="C363" s="349"/>
    </row>
    <row r="364" spans="1:3" ht="15.75" thickBot="1" x14ac:dyDescent="0.3">
      <c r="A364" s="260" t="s">
        <v>1006</v>
      </c>
      <c r="B364" s="261" t="s">
        <v>24</v>
      </c>
      <c r="C364" s="350"/>
    </row>
    <row r="365" spans="1:3" x14ac:dyDescent="0.25">
      <c r="A365" s="255" t="s">
        <v>420</v>
      </c>
      <c r="B365" s="256" t="s">
        <v>546</v>
      </c>
      <c r="C365" s="257" t="s">
        <v>20</v>
      </c>
    </row>
    <row r="366" spans="1:3" ht="22.5" x14ac:dyDescent="0.25">
      <c r="A366" s="258" t="s">
        <v>422</v>
      </c>
      <c r="B366" s="259" t="s">
        <v>1100</v>
      </c>
      <c r="C366" s="349" t="s">
        <v>1101</v>
      </c>
    </row>
    <row r="367" spans="1:3" x14ac:dyDescent="0.25">
      <c r="A367" s="258" t="s">
        <v>1004</v>
      </c>
      <c r="B367" s="259" t="s">
        <v>1095</v>
      </c>
      <c r="C367" s="349"/>
    </row>
    <row r="368" spans="1:3" ht="15.75" thickBot="1" x14ac:dyDescent="0.3">
      <c r="A368" s="260" t="s">
        <v>1006</v>
      </c>
      <c r="B368" s="261" t="s">
        <v>24</v>
      </c>
      <c r="C368" s="350"/>
    </row>
    <row r="369" spans="1:3" x14ac:dyDescent="0.25">
      <c r="A369" s="255" t="s">
        <v>420</v>
      </c>
      <c r="B369" s="256" t="s">
        <v>447</v>
      </c>
      <c r="C369" s="257" t="s">
        <v>20</v>
      </c>
    </row>
    <row r="370" spans="1:3" ht="22.5" x14ac:dyDescent="0.25">
      <c r="A370" s="258" t="s">
        <v>422</v>
      </c>
      <c r="B370" s="259" t="s">
        <v>153</v>
      </c>
      <c r="C370" s="349" t="s">
        <v>1102</v>
      </c>
    </row>
    <row r="371" spans="1:3" x14ac:dyDescent="0.25">
      <c r="A371" s="258" t="s">
        <v>1004</v>
      </c>
      <c r="B371" s="259" t="s">
        <v>1026</v>
      </c>
      <c r="C371" s="349"/>
    </row>
    <row r="372" spans="1:3" ht="15.75" thickBot="1" x14ac:dyDescent="0.3">
      <c r="A372" s="260" t="s">
        <v>1006</v>
      </c>
      <c r="B372" s="261" t="s">
        <v>24</v>
      </c>
      <c r="C372" s="350"/>
    </row>
    <row r="373" spans="1:3" x14ac:dyDescent="0.25">
      <c r="A373" s="255" t="s">
        <v>420</v>
      </c>
      <c r="B373" s="256" t="s">
        <v>450</v>
      </c>
      <c r="C373" s="257" t="s">
        <v>20</v>
      </c>
    </row>
    <row r="374" spans="1:3" ht="22.5" x14ac:dyDescent="0.25">
      <c r="A374" s="258" t="s">
        <v>422</v>
      </c>
      <c r="B374" s="259" t="s">
        <v>156</v>
      </c>
      <c r="C374" s="349" t="s">
        <v>1102</v>
      </c>
    </row>
    <row r="375" spans="1:3" x14ac:dyDescent="0.25">
      <c r="A375" s="258" t="s">
        <v>1004</v>
      </c>
      <c r="B375" s="259" t="s">
        <v>1026</v>
      </c>
      <c r="C375" s="349"/>
    </row>
    <row r="376" spans="1:3" ht="15.75" thickBot="1" x14ac:dyDescent="0.3">
      <c r="A376" s="260" t="s">
        <v>1006</v>
      </c>
      <c r="B376" s="261" t="s">
        <v>24</v>
      </c>
      <c r="C376" s="350"/>
    </row>
    <row r="377" spans="1:3" x14ac:dyDescent="0.25">
      <c r="A377" s="255" t="s">
        <v>420</v>
      </c>
      <c r="B377" s="256" t="s">
        <v>445</v>
      </c>
      <c r="C377" s="257" t="s">
        <v>20</v>
      </c>
    </row>
    <row r="378" spans="1:3" ht="22.5" x14ac:dyDescent="0.25">
      <c r="A378" s="258" t="s">
        <v>422</v>
      </c>
      <c r="B378" s="259" t="s">
        <v>155</v>
      </c>
      <c r="C378" s="349" t="s">
        <v>1102</v>
      </c>
    </row>
    <row r="379" spans="1:3" x14ac:dyDescent="0.25">
      <c r="A379" s="258" t="s">
        <v>1004</v>
      </c>
      <c r="B379" s="259" t="s">
        <v>1026</v>
      </c>
      <c r="C379" s="349"/>
    </row>
    <row r="380" spans="1:3" ht="15.75" thickBot="1" x14ac:dyDescent="0.3">
      <c r="A380" s="260" t="s">
        <v>1006</v>
      </c>
      <c r="B380" s="261" t="s">
        <v>24</v>
      </c>
      <c r="C380" s="350"/>
    </row>
    <row r="381" spans="1:3" x14ac:dyDescent="0.25">
      <c r="A381" s="255" t="s">
        <v>420</v>
      </c>
      <c r="B381" s="256" t="s">
        <v>1103</v>
      </c>
      <c r="C381" s="257" t="s">
        <v>20</v>
      </c>
    </row>
    <row r="382" spans="1:3" x14ac:dyDescent="0.25">
      <c r="A382" s="258" t="s">
        <v>422</v>
      </c>
      <c r="B382" s="259" t="s">
        <v>310</v>
      </c>
      <c r="C382" s="349"/>
    </row>
    <row r="383" spans="1:3" x14ac:dyDescent="0.25">
      <c r="A383" s="258" t="s">
        <v>1004</v>
      </c>
      <c r="B383" s="259" t="s">
        <v>1005</v>
      </c>
      <c r="C383" s="349"/>
    </row>
    <row r="384" spans="1:3" ht="15.75" thickBot="1" x14ac:dyDescent="0.3">
      <c r="A384" s="260" t="s">
        <v>1006</v>
      </c>
      <c r="B384" s="261" t="s">
        <v>24</v>
      </c>
      <c r="C384" s="350"/>
    </row>
    <row r="385" spans="1:3" x14ac:dyDescent="0.25">
      <c r="A385" s="255" t="s">
        <v>420</v>
      </c>
      <c r="B385" s="256" t="s">
        <v>1103</v>
      </c>
      <c r="C385" s="257" t="s">
        <v>20</v>
      </c>
    </row>
    <row r="386" spans="1:3" x14ac:dyDescent="0.25">
      <c r="A386" s="258" t="s">
        <v>422</v>
      </c>
      <c r="B386" s="259" t="s">
        <v>1104</v>
      </c>
      <c r="C386" s="349" t="s">
        <v>1105</v>
      </c>
    </row>
    <row r="387" spans="1:3" x14ac:dyDescent="0.25">
      <c r="A387" s="258" t="s">
        <v>1004</v>
      </c>
      <c r="B387" s="259" t="s">
        <v>1106</v>
      </c>
      <c r="C387" s="349"/>
    </row>
    <row r="388" spans="1:3" ht="15.75" thickBot="1" x14ac:dyDescent="0.3">
      <c r="A388" s="260" t="s">
        <v>1006</v>
      </c>
      <c r="B388" s="261" t="s">
        <v>24</v>
      </c>
      <c r="C388" s="350"/>
    </row>
    <row r="389" spans="1:3" x14ac:dyDescent="0.25">
      <c r="A389" s="255" t="s">
        <v>420</v>
      </c>
      <c r="B389" s="256" t="s">
        <v>1107</v>
      </c>
      <c r="C389" s="257" t="s">
        <v>20</v>
      </c>
    </row>
    <row r="390" spans="1:3" ht="22.5" x14ac:dyDescent="0.25">
      <c r="A390" s="258" t="s">
        <v>422</v>
      </c>
      <c r="B390" s="259" t="s">
        <v>173</v>
      </c>
      <c r="C390" s="349" t="s">
        <v>1108</v>
      </c>
    </row>
    <row r="391" spans="1:3" x14ac:dyDescent="0.25">
      <c r="A391" s="258" t="s">
        <v>1004</v>
      </c>
      <c r="B391" s="259" t="s">
        <v>1095</v>
      </c>
      <c r="C391" s="349"/>
    </row>
    <row r="392" spans="1:3" ht="15.75" thickBot="1" x14ac:dyDescent="0.3">
      <c r="A392" s="260" t="s">
        <v>1006</v>
      </c>
      <c r="B392" s="261" t="s">
        <v>24</v>
      </c>
      <c r="C392" s="350"/>
    </row>
    <row r="393" spans="1:3" x14ac:dyDescent="0.25">
      <c r="A393" s="255" t="s">
        <v>420</v>
      </c>
      <c r="B393" s="256" t="s">
        <v>1109</v>
      </c>
      <c r="C393" s="257" t="s">
        <v>20</v>
      </c>
    </row>
    <row r="394" spans="1:3" ht="22.5" x14ac:dyDescent="0.25">
      <c r="A394" s="258" t="s">
        <v>422</v>
      </c>
      <c r="B394" s="259" t="s">
        <v>1110</v>
      </c>
      <c r="C394" s="349" t="s">
        <v>1111</v>
      </c>
    </row>
    <row r="395" spans="1:3" x14ac:dyDescent="0.25">
      <c r="A395" s="258" t="s">
        <v>1004</v>
      </c>
      <c r="B395" s="259" t="s">
        <v>1062</v>
      </c>
      <c r="C395" s="349"/>
    </row>
    <row r="396" spans="1:3" ht="15.75" thickBot="1" x14ac:dyDescent="0.3">
      <c r="A396" s="260" t="s">
        <v>1006</v>
      </c>
      <c r="B396" s="261" t="s">
        <v>27</v>
      </c>
      <c r="C396" s="350"/>
    </row>
    <row r="397" spans="1:3" x14ac:dyDescent="0.25">
      <c r="A397" s="255" t="s">
        <v>420</v>
      </c>
      <c r="B397" s="256" t="s">
        <v>1112</v>
      </c>
      <c r="C397" s="257" t="s">
        <v>20</v>
      </c>
    </row>
    <row r="398" spans="1:3" x14ac:dyDescent="0.25">
      <c r="A398" s="258" t="s">
        <v>422</v>
      </c>
      <c r="B398" s="259" t="s">
        <v>203</v>
      </c>
      <c r="C398" s="349" t="s">
        <v>1113</v>
      </c>
    </row>
    <row r="399" spans="1:3" x14ac:dyDescent="0.25">
      <c r="A399" s="258" t="s">
        <v>1004</v>
      </c>
      <c r="B399" s="259" t="s">
        <v>1095</v>
      </c>
      <c r="C399" s="349"/>
    </row>
    <row r="400" spans="1:3" ht="15.75" thickBot="1" x14ac:dyDescent="0.3">
      <c r="A400" s="260" t="s">
        <v>1006</v>
      </c>
      <c r="B400" s="261" t="s">
        <v>24</v>
      </c>
      <c r="C400" s="350"/>
    </row>
    <row r="401" spans="1:3" x14ac:dyDescent="0.25">
      <c r="A401" s="255" t="s">
        <v>420</v>
      </c>
      <c r="B401" s="256" t="s">
        <v>1114</v>
      </c>
      <c r="C401" s="257" t="s">
        <v>20</v>
      </c>
    </row>
    <row r="402" spans="1:3" x14ac:dyDescent="0.25">
      <c r="A402" s="258" t="s">
        <v>422</v>
      </c>
      <c r="B402" s="259" t="s">
        <v>332</v>
      </c>
      <c r="C402" s="349" t="s">
        <v>1115</v>
      </c>
    </row>
    <row r="403" spans="1:3" x14ac:dyDescent="0.25">
      <c r="A403" s="258" t="s">
        <v>1004</v>
      </c>
      <c r="B403" s="259" t="s">
        <v>1034</v>
      </c>
      <c r="C403" s="349"/>
    </row>
    <row r="404" spans="1:3" ht="15.75" thickBot="1" x14ac:dyDescent="0.3">
      <c r="A404" s="260" t="s">
        <v>1006</v>
      </c>
      <c r="B404" s="261" t="s">
        <v>27</v>
      </c>
      <c r="C404" s="350"/>
    </row>
    <row r="405" spans="1:3" x14ac:dyDescent="0.25">
      <c r="A405" s="255" t="s">
        <v>420</v>
      </c>
      <c r="B405" s="256" t="s">
        <v>1116</v>
      </c>
      <c r="C405" s="257" t="s">
        <v>20</v>
      </c>
    </row>
    <row r="406" spans="1:3" x14ac:dyDescent="0.25">
      <c r="A406" s="258" t="s">
        <v>422</v>
      </c>
      <c r="B406" s="259" t="s">
        <v>333</v>
      </c>
      <c r="C406" s="349" t="s">
        <v>1117</v>
      </c>
    </row>
    <row r="407" spans="1:3" x14ac:dyDescent="0.25">
      <c r="A407" s="258" t="s">
        <v>1004</v>
      </c>
      <c r="B407" s="259" t="s">
        <v>1034</v>
      </c>
      <c r="C407" s="349"/>
    </row>
    <row r="408" spans="1:3" ht="15.75" thickBot="1" x14ac:dyDescent="0.3">
      <c r="A408" s="260" t="s">
        <v>1006</v>
      </c>
      <c r="B408" s="261" t="s">
        <v>27</v>
      </c>
      <c r="C408" s="350"/>
    </row>
    <row r="409" spans="1:3" x14ac:dyDescent="0.25">
      <c r="A409" s="255" t="s">
        <v>420</v>
      </c>
      <c r="B409" s="256" t="s">
        <v>1118</v>
      </c>
      <c r="C409" s="257" t="s">
        <v>20</v>
      </c>
    </row>
    <row r="410" spans="1:3" ht="22.5" x14ac:dyDescent="0.25">
      <c r="A410" s="258" t="s">
        <v>422</v>
      </c>
      <c r="B410" s="259" t="s">
        <v>340</v>
      </c>
      <c r="C410" s="349" t="s">
        <v>1119</v>
      </c>
    </row>
    <row r="411" spans="1:3" x14ac:dyDescent="0.25">
      <c r="A411" s="258" t="s">
        <v>1004</v>
      </c>
      <c r="B411" s="259" t="s">
        <v>1034</v>
      </c>
      <c r="C411" s="349"/>
    </row>
    <row r="412" spans="1:3" ht="15.75" thickBot="1" x14ac:dyDescent="0.3">
      <c r="A412" s="260" t="s">
        <v>1006</v>
      </c>
      <c r="B412" s="261" t="s">
        <v>24</v>
      </c>
      <c r="C412" s="350"/>
    </row>
    <row r="413" spans="1:3" x14ac:dyDescent="0.25">
      <c r="A413" s="255" t="s">
        <v>420</v>
      </c>
      <c r="B413" s="256" t="s">
        <v>1120</v>
      </c>
      <c r="C413" s="257" t="s">
        <v>20</v>
      </c>
    </row>
    <row r="414" spans="1:3" x14ac:dyDescent="0.25">
      <c r="A414" s="258" t="s">
        <v>422</v>
      </c>
      <c r="B414" s="259" t="s">
        <v>342</v>
      </c>
      <c r="C414" s="349" t="s">
        <v>1121</v>
      </c>
    </row>
    <row r="415" spans="1:3" x14ac:dyDescent="0.25">
      <c r="A415" s="258" t="s">
        <v>1004</v>
      </c>
      <c r="B415" s="259" t="s">
        <v>1034</v>
      </c>
      <c r="C415" s="349"/>
    </row>
    <row r="416" spans="1:3" ht="15.75" thickBot="1" x14ac:dyDescent="0.3">
      <c r="A416" s="260" t="s">
        <v>1006</v>
      </c>
      <c r="B416" s="261" t="s">
        <v>24</v>
      </c>
      <c r="C416" s="350"/>
    </row>
    <row r="417" spans="1:3" x14ac:dyDescent="0.25">
      <c r="A417" s="255" t="s">
        <v>420</v>
      </c>
      <c r="B417" s="256" t="s">
        <v>1122</v>
      </c>
      <c r="C417" s="257" t="s">
        <v>20</v>
      </c>
    </row>
    <row r="418" spans="1:3" ht="22.5" x14ac:dyDescent="0.25">
      <c r="A418" s="258" t="s">
        <v>422</v>
      </c>
      <c r="B418" s="259" t="s">
        <v>207</v>
      </c>
      <c r="C418" s="349" t="s">
        <v>1123</v>
      </c>
    </row>
    <row r="419" spans="1:3" x14ac:dyDescent="0.25">
      <c r="A419" s="258" t="s">
        <v>1004</v>
      </c>
      <c r="B419" s="259" t="s">
        <v>1034</v>
      </c>
      <c r="C419" s="349"/>
    </row>
    <row r="420" spans="1:3" ht="15.75" thickBot="1" x14ac:dyDescent="0.3">
      <c r="A420" s="260" t="s">
        <v>1006</v>
      </c>
      <c r="B420" s="261" t="s">
        <v>27</v>
      </c>
      <c r="C420" s="350"/>
    </row>
    <row r="421" spans="1:3" x14ac:dyDescent="0.25">
      <c r="A421" s="255" t="s">
        <v>420</v>
      </c>
      <c r="B421" s="256" t="s">
        <v>1124</v>
      </c>
      <c r="C421" s="257" t="s">
        <v>20</v>
      </c>
    </row>
    <row r="422" spans="1:3" ht="22.5" x14ac:dyDescent="0.25">
      <c r="A422" s="258" t="s">
        <v>422</v>
      </c>
      <c r="B422" s="259" t="s">
        <v>1125</v>
      </c>
      <c r="C422" s="349" t="s">
        <v>1126</v>
      </c>
    </row>
    <row r="423" spans="1:3" x14ac:dyDescent="0.25">
      <c r="A423" s="258" t="s">
        <v>1004</v>
      </c>
      <c r="B423" s="259" t="s">
        <v>1034</v>
      </c>
      <c r="C423" s="349"/>
    </row>
    <row r="424" spans="1:3" ht="15.75" thickBot="1" x14ac:dyDescent="0.3">
      <c r="A424" s="260" t="s">
        <v>1006</v>
      </c>
      <c r="B424" s="261" t="s">
        <v>24</v>
      </c>
      <c r="C424" s="350"/>
    </row>
    <row r="425" spans="1:3" x14ac:dyDescent="0.25">
      <c r="A425" s="255" t="s">
        <v>420</v>
      </c>
      <c r="B425" s="256" t="s">
        <v>1127</v>
      </c>
      <c r="C425" s="257" t="s">
        <v>20</v>
      </c>
    </row>
    <row r="426" spans="1:3" x14ac:dyDescent="0.25">
      <c r="A426" s="258" t="s">
        <v>422</v>
      </c>
      <c r="B426" s="259" t="s">
        <v>309</v>
      </c>
      <c r="C426" s="349" t="s">
        <v>1128</v>
      </c>
    </row>
    <row r="427" spans="1:3" x14ac:dyDescent="0.25">
      <c r="A427" s="258" t="s">
        <v>1004</v>
      </c>
      <c r="B427" s="259" t="s">
        <v>1005</v>
      </c>
      <c r="C427" s="349"/>
    </row>
    <row r="428" spans="1:3" ht="15.75" thickBot="1" x14ac:dyDescent="0.3">
      <c r="A428" s="260" t="s">
        <v>1006</v>
      </c>
      <c r="B428" s="261" t="s">
        <v>24</v>
      </c>
      <c r="C428" s="350"/>
    </row>
    <row r="429" spans="1:3" x14ac:dyDescent="0.25">
      <c r="A429" s="255" t="s">
        <v>420</v>
      </c>
      <c r="B429" s="256" t="s">
        <v>1129</v>
      </c>
      <c r="C429" s="257" t="s">
        <v>20</v>
      </c>
    </row>
    <row r="430" spans="1:3" x14ac:dyDescent="0.25">
      <c r="A430" s="258" t="s">
        <v>422</v>
      </c>
      <c r="B430" s="259" t="s">
        <v>324</v>
      </c>
      <c r="C430" s="349" t="s">
        <v>1130</v>
      </c>
    </row>
    <row r="431" spans="1:3" x14ac:dyDescent="0.25">
      <c r="A431" s="258" t="s">
        <v>1004</v>
      </c>
      <c r="B431" s="259" t="s">
        <v>1005</v>
      </c>
      <c r="C431" s="349"/>
    </row>
    <row r="432" spans="1:3" ht="15.75" thickBot="1" x14ac:dyDescent="0.3">
      <c r="A432" s="260" t="s">
        <v>1006</v>
      </c>
      <c r="B432" s="261" t="s">
        <v>24</v>
      </c>
      <c r="C432" s="350"/>
    </row>
    <row r="433" spans="1:3" x14ac:dyDescent="0.25">
      <c r="A433" s="255" t="s">
        <v>420</v>
      </c>
      <c r="B433" s="256" t="s">
        <v>1131</v>
      </c>
      <c r="C433" s="257" t="s">
        <v>20</v>
      </c>
    </row>
    <row r="434" spans="1:3" x14ac:dyDescent="0.25">
      <c r="A434" s="258" t="s">
        <v>422</v>
      </c>
      <c r="B434" s="259" t="s">
        <v>325</v>
      </c>
      <c r="C434" s="349" t="s">
        <v>1132</v>
      </c>
    </row>
    <row r="435" spans="1:3" x14ac:dyDescent="0.25">
      <c r="A435" s="258" t="s">
        <v>1004</v>
      </c>
      <c r="B435" s="259" t="s">
        <v>1053</v>
      </c>
      <c r="C435" s="349"/>
    </row>
    <row r="436" spans="1:3" ht="15.75" thickBot="1" x14ac:dyDescent="0.3">
      <c r="A436" s="260" t="s">
        <v>1006</v>
      </c>
      <c r="B436" s="261" t="s">
        <v>24</v>
      </c>
      <c r="C436" s="350"/>
    </row>
    <row r="437" spans="1:3" x14ac:dyDescent="0.25">
      <c r="A437" s="255" t="s">
        <v>420</v>
      </c>
      <c r="B437" s="256" t="s">
        <v>1133</v>
      </c>
      <c r="C437" s="257" t="s">
        <v>20</v>
      </c>
    </row>
    <row r="438" spans="1:3" x14ac:dyDescent="0.25">
      <c r="A438" s="258" t="s">
        <v>422</v>
      </c>
      <c r="B438" s="259" t="s">
        <v>538</v>
      </c>
      <c r="C438" s="349" t="s">
        <v>1134</v>
      </c>
    </row>
    <row r="439" spans="1:3" x14ac:dyDescent="0.25">
      <c r="A439" s="258" t="s">
        <v>1004</v>
      </c>
      <c r="B439" s="259" t="s">
        <v>1034</v>
      </c>
      <c r="C439" s="349"/>
    </row>
    <row r="440" spans="1:3" ht="15.75" thickBot="1" x14ac:dyDescent="0.3">
      <c r="A440" s="260" t="s">
        <v>1006</v>
      </c>
      <c r="B440" s="261" t="s">
        <v>27</v>
      </c>
      <c r="C440" s="350"/>
    </row>
    <row r="441" spans="1:3" x14ac:dyDescent="0.25">
      <c r="A441" s="255" t="s">
        <v>420</v>
      </c>
      <c r="B441" s="256" t="s">
        <v>1135</v>
      </c>
      <c r="C441" s="257" t="s">
        <v>20</v>
      </c>
    </row>
    <row r="442" spans="1:3" x14ac:dyDescent="0.25">
      <c r="A442" s="258" t="s">
        <v>422</v>
      </c>
      <c r="B442" s="259" t="s">
        <v>188</v>
      </c>
      <c r="C442" s="349" t="s">
        <v>1136</v>
      </c>
    </row>
    <row r="443" spans="1:3" x14ac:dyDescent="0.25">
      <c r="A443" s="258" t="s">
        <v>1004</v>
      </c>
      <c r="B443" s="259" t="s">
        <v>1034</v>
      </c>
      <c r="C443" s="349"/>
    </row>
    <row r="444" spans="1:3" ht="15.75" thickBot="1" x14ac:dyDescent="0.3">
      <c r="A444" s="260" t="s">
        <v>1006</v>
      </c>
      <c r="B444" s="261" t="s">
        <v>24</v>
      </c>
      <c r="C444" s="350"/>
    </row>
    <row r="445" spans="1:3" x14ac:dyDescent="0.25">
      <c r="A445" s="255" t="s">
        <v>420</v>
      </c>
      <c r="B445" s="256" t="s">
        <v>1137</v>
      </c>
      <c r="C445" s="257" t="s">
        <v>20</v>
      </c>
    </row>
    <row r="446" spans="1:3" x14ac:dyDescent="0.25">
      <c r="A446" s="258" t="s">
        <v>422</v>
      </c>
      <c r="B446" s="259" t="s">
        <v>350</v>
      </c>
      <c r="C446" s="349" t="s">
        <v>1138</v>
      </c>
    </row>
    <row r="447" spans="1:3" x14ac:dyDescent="0.25">
      <c r="A447" s="258" t="s">
        <v>1004</v>
      </c>
      <c r="B447" s="259" t="s">
        <v>1034</v>
      </c>
      <c r="C447" s="349"/>
    </row>
    <row r="448" spans="1:3" ht="15.75" thickBot="1" x14ac:dyDescent="0.3">
      <c r="A448" s="260" t="s">
        <v>1006</v>
      </c>
      <c r="B448" s="261" t="s">
        <v>24</v>
      </c>
      <c r="C448" s="350"/>
    </row>
    <row r="449" spans="1:3" x14ac:dyDescent="0.25">
      <c r="A449" s="255" t="s">
        <v>420</v>
      </c>
      <c r="B449" s="256" t="s">
        <v>1139</v>
      </c>
      <c r="C449" s="257" t="s">
        <v>20</v>
      </c>
    </row>
    <row r="450" spans="1:3" x14ac:dyDescent="0.25">
      <c r="A450" s="258" t="s">
        <v>422</v>
      </c>
      <c r="B450" s="259" t="s">
        <v>189</v>
      </c>
      <c r="C450" s="349" t="s">
        <v>1140</v>
      </c>
    </row>
    <row r="451" spans="1:3" x14ac:dyDescent="0.25">
      <c r="A451" s="258" t="s">
        <v>1004</v>
      </c>
      <c r="B451" s="259" t="s">
        <v>1034</v>
      </c>
      <c r="C451" s="349"/>
    </row>
    <row r="452" spans="1:3" ht="15.75" thickBot="1" x14ac:dyDescent="0.3">
      <c r="A452" s="260" t="s">
        <v>1006</v>
      </c>
      <c r="B452" s="261" t="s">
        <v>24</v>
      </c>
      <c r="C452" s="350"/>
    </row>
    <row r="453" spans="1:3" x14ac:dyDescent="0.25">
      <c r="A453" s="255" t="s">
        <v>420</v>
      </c>
      <c r="B453" s="256" t="s">
        <v>1141</v>
      </c>
      <c r="C453" s="257" t="s">
        <v>20</v>
      </c>
    </row>
    <row r="454" spans="1:3" ht="22.5" x14ac:dyDescent="0.25">
      <c r="A454" s="258" t="s">
        <v>422</v>
      </c>
      <c r="B454" s="259" t="s">
        <v>200</v>
      </c>
      <c r="C454" s="349" t="s">
        <v>1142</v>
      </c>
    </row>
    <row r="455" spans="1:3" x14ac:dyDescent="0.25">
      <c r="A455" s="258" t="s">
        <v>1004</v>
      </c>
      <c r="B455" s="259" t="s">
        <v>1095</v>
      </c>
      <c r="C455" s="349"/>
    </row>
    <row r="456" spans="1:3" ht="15.75" thickBot="1" x14ac:dyDescent="0.3">
      <c r="A456" s="260" t="s">
        <v>1006</v>
      </c>
      <c r="B456" s="261" t="s">
        <v>24</v>
      </c>
      <c r="C456" s="350"/>
    </row>
    <row r="457" spans="1:3" x14ac:dyDescent="0.25">
      <c r="A457" s="255" t="s">
        <v>420</v>
      </c>
      <c r="B457" s="256" t="s">
        <v>1143</v>
      </c>
      <c r="C457" s="257" t="s">
        <v>20</v>
      </c>
    </row>
    <row r="458" spans="1:3" ht="22.5" x14ac:dyDescent="0.25">
      <c r="A458" s="258" t="s">
        <v>422</v>
      </c>
      <c r="B458" s="259" t="s">
        <v>288</v>
      </c>
      <c r="C458" s="349" t="s">
        <v>1144</v>
      </c>
    </row>
    <row r="459" spans="1:3" x14ac:dyDescent="0.25">
      <c r="A459" s="258" t="s">
        <v>1004</v>
      </c>
      <c r="B459" s="259" t="s">
        <v>1026</v>
      </c>
      <c r="C459" s="349"/>
    </row>
    <row r="460" spans="1:3" ht="15.75" thickBot="1" x14ac:dyDescent="0.3">
      <c r="A460" s="260" t="s">
        <v>1006</v>
      </c>
      <c r="B460" s="261" t="s">
        <v>24</v>
      </c>
      <c r="C460" s="350"/>
    </row>
    <row r="461" spans="1:3" x14ac:dyDescent="0.25">
      <c r="A461" s="255" t="s">
        <v>420</v>
      </c>
      <c r="B461" s="256" t="s">
        <v>190</v>
      </c>
      <c r="C461" s="257" t="s">
        <v>20</v>
      </c>
    </row>
    <row r="462" spans="1:3" ht="22.5" x14ac:dyDescent="0.25">
      <c r="A462" s="258" t="s">
        <v>422</v>
      </c>
      <c r="B462" s="259" t="s">
        <v>191</v>
      </c>
      <c r="C462" s="353" t="s">
        <v>1145</v>
      </c>
    </row>
    <row r="463" spans="1:3" x14ac:dyDescent="0.25">
      <c r="A463" s="258" t="s">
        <v>1004</v>
      </c>
      <c r="B463" s="259" t="s">
        <v>1095</v>
      </c>
      <c r="C463" s="354"/>
    </row>
    <row r="464" spans="1:3" ht="15.75" thickBot="1" x14ac:dyDescent="0.3">
      <c r="A464" s="260" t="s">
        <v>1006</v>
      </c>
      <c r="B464" s="261" t="s">
        <v>24</v>
      </c>
      <c r="C464" s="355"/>
    </row>
    <row r="465" spans="1:3" x14ac:dyDescent="0.25">
      <c r="A465" s="255" t="s">
        <v>420</v>
      </c>
      <c r="B465" s="256" t="s">
        <v>192</v>
      </c>
      <c r="C465" s="257" t="s">
        <v>20</v>
      </c>
    </row>
    <row r="466" spans="1:3" ht="22.5" x14ac:dyDescent="0.25">
      <c r="A466" s="258" t="s">
        <v>422</v>
      </c>
      <c r="B466" s="259" t="s">
        <v>193</v>
      </c>
      <c r="C466" s="353" t="s">
        <v>1146</v>
      </c>
    </row>
    <row r="467" spans="1:3" x14ac:dyDescent="0.25">
      <c r="A467" s="258" t="s">
        <v>1004</v>
      </c>
      <c r="B467" s="259" t="s">
        <v>1095</v>
      </c>
      <c r="C467" s="354"/>
    </row>
    <row r="468" spans="1:3" ht="15.75" thickBot="1" x14ac:dyDescent="0.3">
      <c r="A468" s="260" t="s">
        <v>1006</v>
      </c>
      <c r="B468" s="261" t="s">
        <v>24</v>
      </c>
      <c r="C468" s="355"/>
    </row>
    <row r="469" spans="1:3" x14ac:dyDescent="0.25">
      <c r="A469" s="255" t="s">
        <v>420</v>
      </c>
      <c r="B469" s="256" t="s">
        <v>194</v>
      </c>
      <c r="C469" s="257" t="s">
        <v>20</v>
      </c>
    </row>
    <row r="470" spans="1:3" ht="22.5" x14ac:dyDescent="0.25">
      <c r="A470" s="258" t="s">
        <v>422</v>
      </c>
      <c r="B470" s="259" t="s">
        <v>195</v>
      </c>
      <c r="C470" s="353" t="s">
        <v>1140</v>
      </c>
    </row>
    <row r="471" spans="1:3" x14ac:dyDescent="0.25">
      <c r="A471" s="258" t="s">
        <v>1004</v>
      </c>
      <c r="B471" s="259" t="s">
        <v>1095</v>
      </c>
      <c r="C471" s="354"/>
    </row>
    <row r="472" spans="1:3" ht="15.75" thickBot="1" x14ac:dyDescent="0.3">
      <c r="A472" s="260" t="s">
        <v>1006</v>
      </c>
      <c r="B472" s="261" t="s">
        <v>24</v>
      </c>
      <c r="C472" s="355"/>
    </row>
    <row r="473" spans="1:3" x14ac:dyDescent="0.25">
      <c r="A473" s="255" t="s">
        <v>420</v>
      </c>
      <c r="B473" s="256" t="s">
        <v>1147</v>
      </c>
      <c r="C473" s="257" t="s">
        <v>20</v>
      </c>
    </row>
    <row r="474" spans="1:3" x14ac:dyDescent="0.25">
      <c r="A474" s="258" t="s">
        <v>422</v>
      </c>
      <c r="B474" s="259" t="s">
        <v>197</v>
      </c>
      <c r="C474" s="349" t="s">
        <v>1148</v>
      </c>
    </row>
    <row r="475" spans="1:3" x14ac:dyDescent="0.25">
      <c r="A475" s="258" t="s">
        <v>1004</v>
      </c>
      <c r="B475" s="259" t="s">
        <v>1034</v>
      </c>
      <c r="C475" s="349"/>
    </row>
    <row r="476" spans="1:3" ht="15.75" thickBot="1" x14ac:dyDescent="0.3">
      <c r="A476" s="260" t="s">
        <v>1006</v>
      </c>
      <c r="B476" s="261" t="s">
        <v>24</v>
      </c>
      <c r="C476" s="350"/>
    </row>
    <row r="477" spans="1:3" x14ac:dyDescent="0.25">
      <c r="A477" s="255" t="s">
        <v>420</v>
      </c>
      <c r="B477" s="256" t="s">
        <v>1149</v>
      </c>
      <c r="C477" s="257" t="s">
        <v>20</v>
      </c>
    </row>
    <row r="478" spans="1:3" ht="22.5" x14ac:dyDescent="0.25">
      <c r="A478" s="258" t="s">
        <v>422</v>
      </c>
      <c r="B478" s="259" t="s">
        <v>351</v>
      </c>
      <c r="C478" s="349" t="s">
        <v>1150</v>
      </c>
    </row>
    <row r="479" spans="1:3" x14ac:dyDescent="0.25">
      <c r="A479" s="258" t="s">
        <v>1004</v>
      </c>
      <c r="B479" s="259" t="s">
        <v>1151</v>
      </c>
      <c r="C479" s="349"/>
    </row>
    <row r="480" spans="1:3" ht="15.75" thickBot="1" x14ac:dyDescent="0.3">
      <c r="A480" s="260" t="s">
        <v>1006</v>
      </c>
      <c r="B480" s="261" t="s">
        <v>63</v>
      </c>
      <c r="C480" s="350"/>
    </row>
    <row r="481" spans="1:3" x14ac:dyDescent="0.25">
      <c r="A481" s="255" t="s">
        <v>420</v>
      </c>
      <c r="B481" s="256" t="s">
        <v>1152</v>
      </c>
      <c r="C481" s="257" t="s">
        <v>20</v>
      </c>
    </row>
    <row r="482" spans="1:3" ht="22.5" x14ac:dyDescent="0.25">
      <c r="A482" s="258" t="s">
        <v>422</v>
      </c>
      <c r="B482" s="259" t="s">
        <v>199</v>
      </c>
      <c r="C482" s="349" t="s">
        <v>1101</v>
      </c>
    </row>
    <row r="483" spans="1:3" x14ac:dyDescent="0.25">
      <c r="A483" s="258" t="s">
        <v>1004</v>
      </c>
      <c r="B483" s="259" t="s">
        <v>1151</v>
      </c>
      <c r="C483" s="349"/>
    </row>
    <row r="484" spans="1:3" ht="15.75" thickBot="1" x14ac:dyDescent="0.3">
      <c r="A484" s="260" t="s">
        <v>1006</v>
      </c>
      <c r="B484" s="261" t="s">
        <v>63</v>
      </c>
      <c r="C484" s="350"/>
    </row>
    <row r="485" spans="1:3" x14ac:dyDescent="0.25">
      <c r="A485" s="255" t="s">
        <v>420</v>
      </c>
      <c r="B485" s="256" t="s">
        <v>1153</v>
      </c>
      <c r="C485" s="257" t="s">
        <v>20</v>
      </c>
    </row>
    <row r="486" spans="1:3" x14ac:dyDescent="0.25">
      <c r="A486" s="258" t="s">
        <v>422</v>
      </c>
      <c r="B486" s="259" t="s">
        <v>202</v>
      </c>
      <c r="C486" s="349" t="s">
        <v>1154</v>
      </c>
    </row>
    <row r="487" spans="1:3" x14ac:dyDescent="0.25">
      <c r="A487" s="258" t="s">
        <v>1004</v>
      </c>
      <c r="B487" s="259" t="s">
        <v>1151</v>
      </c>
      <c r="C487" s="349"/>
    </row>
    <row r="488" spans="1:3" ht="15.75" thickBot="1" x14ac:dyDescent="0.3">
      <c r="A488" s="260" t="s">
        <v>1006</v>
      </c>
      <c r="B488" s="261" t="s">
        <v>63</v>
      </c>
      <c r="C488" s="350"/>
    </row>
    <row r="489" spans="1:3" x14ac:dyDescent="0.25">
      <c r="A489" s="255" t="s">
        <v>420</v>
      </c>
      <c r="B489" s="256" t="s">
        <v>1155</v>
      </c>
      <c r="C489" s="257" t="s">
        <v>20</v>
      </c>
    </row>
    <row r="490" spans="1:3" x14ac:dyDescent="0.25">
      <c r="A490" s="258" t="s">
        <v>422</v>
      </c>
      <c r="B490" s="259" t="s">
        <v>201</v>
      </c>
      <c r="C490" s="349" t="s">
        <v>1156</v>
      </c>
    </row>
    <row r="491" spans="1:3" x14ac:dyDescent="0.25">
      <c r="A491" s="258" t="s">
        <v>1004</v>
      </c>
      <c r="B491" s="259" t="s">
        <v>1151</v>
      </c>
      <c r="C491" s="349"/>
    </row>
    <row r="492" spans="1:3" ht="15.75" thickBot="1" x14ac:dyDescent="0.3">
      <c r="A492" s="260" t="s">
        <v>1006</v>
      </c>
      <c r="B492" s="261" t="s">
        <v>63</v>
      </c>
      <c r="C492" s="350"/>
    </row>
    <row r="493" spans="1:3" x14ac:dyDescent="0.25">
      <c r="A493" s="255" t="s">
        <v>420</v>
      </c>
      <c r="B493" s="256" t="s">
        <v>1157</v>
      </c>
      <c r="C493" s="257" t="s">
        <v>20</v>
      </c>
    </row>
    <row r="494" spans="1:3" x14ac:dyDescent="0.25">
      <c r="A494" s="258" t="s">
        <v>422</v>
      </c>
      <c r="B494" s="259" t="s">
        <v>1158</v>
      </c>
      <c r="C494" s="349" t="s">
        <v>1159</v>
      </c>
    </row>
    <row r="495" spans="1:3" x14ac:dyDescent="0.25">
      <c r="A495" s="258" t="s">
        <v>1004</v>
      </c>
      <c r="B495" s="259" t="s">
        <v>1005</v>
      </c>
      <c r="C495" s="349"/>
    </row>
    <row r="496" spans="1:3" ht="15.75" thickBot="1" x14ac:dyDescent="0.3">
      <c r="A496" s="260" t="s">
        <v>1006</v>
      </c>
      <c r="B496" s="261" t="s">
        <v>24</v>
      </c>
      <c r="C496" s="350"/>
    </row>
    <row r="497" spans="1:3" x14ac:dyDescent="0.25">
      <c r="A497" s="255" t="s">
        <v>420</v>
      </c>
      <c r="B497" s="256" t="s">
        <v>1160</v>
      </c>
      <c r="C497" s="257" t="s">
        <v>20</v>
      </c>
    </row>
    <row r="498" spans="1:3" x14ac:dyDescent="0.25">
      <c r="A498" s="258" t="s">
        <v>422</v>
      </c>
      <c r="B498" s="259" t="s">
        <v>328</v>
      </c>
      <c r="C498" s="349" t="s">
        <v>1161</v>
      </c>
    </row>
    <row r="499" spans="1:3" x14ac:dyDescent="0.25">
      <c r="A499" s="258" t="s">
        <v>1004</v>
      </c>
      <c r="B499" s="259" t="s">
        <v>1053</v>
      </c>
      <c r="C499" s="349"/>
    </row>
    <row r="500" spans="1:3" ht="15.75" thickBot="1" x14ac:dyDescent="0.3">
      <c r="A500" s="260" t="s">
        <v>1006</v>
      </c>
      <c r="B500" s="261" t="s">
        <v>24</v>
      </c>
      <c r="C500" s="350"/>
    </row>
    <row r="501" spans="1:3" x14ac:dyDescent="0.25">
      <c r="A501" s="255" t="s">
        <v>420</v>
      </c>
      <c r="B501" s="262" t="s">
        <v>186</v>
      </c>
      <c r="C501" s="257" t="s">
        <v>20</v>
      </c>
    </row>
    <row r="502" spans="1:3" ht="22.5" x14ac:dyDescent="0.25">
      <c r="A502" s="258" t="s">
        <v>422</v>
      </c>
      <c r="B502" s="259" t="s">
        <v>187</v>
      </c>
      <c r="C502" s="349" t="s">
        <v>1162</v>
      </c>
    </row>
    <row r="503" spans="1:3" x14ac:dyDescent="0.25">
      <c r="A503" s="258" t="s">
        <v>1004</v>
      </c>
      <c r="B503" s="259" t="s">
        <v>1151</v>
      </c>
      <c r="C503" s="349"/>
    </row>
    <row r="504" spans="1:3" ht="15.75" thickBot="1" x14ac:dyDescent="0.3">
      <c r="A504" s="260" t="s">
        <v>1006</v>
      </c>
      <c r="B504" s="261" t="s">
        <v>412</v>
      </c>
      <c r="C504" s="350"/>
    </row>
    <row r="505" spans="1:3" x14ac:dyDescent="0.25">
      <c r="A505" s="255" t="s">
        <v>420</v>
      </c>
      <c r="B505" s="256" t="s">
        <v>304</v>
      </c>
      <c r="C505" s="257" t="s">
        <v>20</v>
      </c>
    </row>
    <row r="506" spans="1:3" x14ac:dyDescent="0.25">
      <c r="A506" s="258" t="s">
        <v>422</v>
      </c>
      <c r="B506" s="259" t="s">
        <v>305</v>
      </c>
      <c r="C506" s="349" t="s">
        <v>1163</v>
      </c>
    </row>
    <row r="507" spans="1:3" x14ac:dyDescent="0.25">
      <c r="A507" s="258" t="s">
        <v>1004</v>
      </c>
      <c r="B507" s="259" t="s">
        <v>1005</v>
      </c>
      <c r="C507" s="349"/>
    </row>
    <row r="508" spans="1:3" ht="15.75" thickBot="1" x14ac:dyDescent="0.3">
      <c r="A508" s="260" t="s">
        <v>1006</v>
      </c>
      <c r="B508" s="261" t="s">
        <v>24</v>
      </c>
      <c r="C508" s="350"/>
    </row>
    <row r="509" spans="1:3" x14ac:dyDescent="0.25">
      <c r="A509" s="255" t="s">
        <v>420</v>
      </c>
      <c r="B509" s="256" t="s">
        <v>321</v>
      </c>
      <c r="C509" s="257" t="s">
        <v>20</v>
      </c>
    </row>
    <row r="510" spans="1:3" x14ac:dyDescent="0.25">
      <c r="A510" s="258" t="s">
        <v>422</v>
      </c>
      <c r="B510" s="259" t="s">
        <v>322</v>
      </c>
      <c r="C510" s="349" t="s">
        <v>1164</v>
      </c>
    </row>
    <row r="511" spans="1:3" x14ac:dyDescent="0.25">
      <c r="A511" s="258" t="s">
        <v>1004</v>
      </c>
      <c r="B511" s="259" t="s">
        <v>1005</v>
      </c>
      <c r="C511" s="349"/>
    </row>
    <row r="512" spans="1:3" ht="15.75" thickBot="1" x14ac:dyDescent="0.3">
      <c r="A512" s="260" t="s">
        <v>1006</v>
      </c>
      <c r="B512" s="261" t="s">
        <v>24</v>
      </c>
      <c r="C512" s="350"/>
    </row>
    <row r="513" spans="1:3" x14ac:dyDescent="0.25">
      <c r="A513" s="255" t="s">
        <v>420</v>
      </c>
      <c r="B513" s="256" t="s">
        <v>1165</v>
      </c>
      <c r="C513" s="257" t="s">
        <v>20</v>
      </c>
    </row>
    <row r="514" spans="1:3" x14ac:dyDescent="0.25">
      <c r="A514" s="258" t="s">
        <v>422</v>
      </c>
      <c r="B514" s="259" t="s">
        <v>312</v>
      </c>
      <c r="C514" s="349" t="s">
        <v>1166</v>
      </c>
    </row>
    <row r="515" spans="1:3" x14ac:dyDescent="0.25">
      <c r="A515" s="258" t="s">
        <v>1004</v>
      </c>
      <c r="B515" s="259" t="s">
        <v>1005</v>
      </c>
      <c r="C515" s="349"/>
    </row>
    <row r="516" spans="1:3" ht="15.75" thickBot="1" x14ac:dyDescent="0.3">
      <c r="A516" s="260" t="s">
        <v>1006</v>
      </c>
      <c r="B516" s="261" t="s">
        <v>24</v>
      </c>
      <c r="C516" s="350"/>
    </row>
    <row r="517" spans="1:3" x14ac:dyDescent="0.25">
      <c r="A517" s="255" t="s">
        <v>420</v>
      </c>
      <c r="B517" s="256" t="s">
        <v>1167</v>
      </c>
      <c r="C517" s="257" t="s">
        <v>20</v>
      </c>
    </row>
    <row r="518" spans="1:3" x14ac:dyDescent="0.25">
      <c r="A518" s="258" t="s">
        <v>422</v>
      </c>
      <c r="B518" s="259" t="s">
        <v>212</v>
      </c>
      <c r="C518" s="349" t="s">
        <v>1168</v>
      </c>
    </row>
    <row r="519" spans="1:3" x14ac:dyDescent="0.25">
      <c r="A519" s="258" t="s">
        <v>1004</v>
      </c>
      <c r="B519" s="259" t="s">
        <v>1031</v>
      </c>
      <c r="C519" s="349"/>
    </row>
    <row r="520" spans="1:3" ht="15.75" thickBot="1" x14ac:dyDescent="0.3">
      <c r="A520" s="260" t="s">
        <v>1006</v>
      </c>
      <c r="B520" s="261" t="s">
        <v>24</v>
      </c>
      <c r="C520" s="350"/>
    </row>
    <row r="521" spans="1:3" x14ac:dyDescent="0.25">
      <c r="A521" s="255" t="s">
        <v>420</v>
      </c>
      <c r="B521" s="256" t="s">
        <v>1169</v>
      </c>
      <c r="C521" s="257" t="s">
        <v>20</v>
      </c>
    </row>
    <row r="522" spans="1:3" ht="22.5" x14ac:dyDescent="0.25">
      <c r="A522" s="258" t="s">
        <v>422</v>
      </c>
      <c r="B522" s="259" t="s">
        <v>169</v>
      </c>
      <c r="C522" s="349" t="s">
        <v>1170</v>
      </c>
    </row>
    <row r="523" spans="1:3" x14ac:dyDescent="0.25">
      <c r="A523" s="258" t="s">
        <v>1004</v>
      </c>
      <c r="B523" s="259" t="s">
        <v>1171</v>
      </c>
      <c r="C523" s="349"/>
    </row>
    <row r="524" spans="1:3" ht="15.75" thickBot="1" x14ac:dyDescent="0.3">
      <c r="A524" s="260" t="s">
        <v>1006</v>
      </c>
      <c r="B524" s="261" t="s">
        <v>28</v>
      </c>
      <c r="C524" s="350"/>
    </row>
    <row r="525" spans="1:3" x14ac:dyDescent="0.25">
      <c r="A525" s="255" t="s">
        <v>420</v>
      </c>
      <c r="B525" s="256" t="s">
        <v>1172</v>
      </c>
      <c r="C525" s="257" t="s">
        <v>20</v>
      </c>
    </row>
    <row r="526" spans="1:3" x14ac:dyDescent="0.25">
      <c r="A526" s="258" t="s">
        <v>422</v>
      </c>
      <c r="B526" s="259" t="s">
        <v>345</v>
      </c>
      <c r="C526" s="349" t="s">
        <v>1173</v>
      </c>
    </row>
    <row r="527" spans="1:3" x14ac:dyDescent="0.25">
      <c r="A527" s="258" t="s">
        <v>1004</v>
      </c>
      <c r="B527" s="259" t="s">
        <v>1095</v>
      </c>
      <c r="C527" s="349"/>
    </row>
    <row r="528" spans="1:3" ht="15.75" thickBot="1" x14ac:dyDescent="0.3">
      <c r="A528" s="260" t="s">
        <v>1006</v>
      </c>
      <c r="B528" s="261" t="s">
        <v>24</v>
      </c>
      <c r="C528" s="350"/>
    </row>
    <row r="529" spans="1:3" x14ac:dyDescent="0.25">
      <c r="A529" s="255" t="s">
        <v>420</v>
      </c>
      <c r="B529" s="256" t="s">
        <v>1174</v>
      </c>
      <c r="C529" s="257" t="s">
        <v>20</v>
      </c>
    </row>
    <row r="530" spans="1:3" ht="22.5" x14ac:dyDescent="0.25">
      <c r="A530" s="258" t="s">
        <v>422</v>
      </c>
      <c r="B530" s="259" t="s">
        <v>284</v>
      </c>
      <c r="C530" s="349" t="s">
        <v>1016</v>
      </c>
    </row>
    <row r="531" spans="1:3" x14ac:dyDescent="0.25">
      <c r="A531" s="258" t="s">
        <v>1004</v>
      </c>
      <c r="B531" s="259" t="s">
        <v>1017</v>
      </c>
      <c r="C531" s="349"/>
    </row>
    <row r="532" spans="1:3" ht="15.75" thickBot="1" x14ac:dyDescent="0.3">
      <c r="A532" s="260" t="s">
        <v>1006</v>
      </c>
      <c r="B532" s="261" t="s">
        <v>117</v>
      </c>
      <c r="C532" s="350"/>
    </row>
    <row r="533" spans="1:3" x14ac:dyDescent="0.25">
      <c r="A533" s="255" t="s">
        <v>420</v>
      </c>
      <c r="B533" s="256" t="s">
        <v>291</v>
      </c>
      <c r="C533" s="257" t="s">
        <v>20</v>
      </c>
    </row>
    <row r="534" spans="1:3" ht="22.5" x14ac:dyDescent="0.25">
      <c r="A534" s="258" t="s">
        <v>422</v>
      </c>
      <c r="B534" s="259" t="s">
        <v>1175</v>
      </c>
      <c r="C534" s="349" t="s">
        <v>1176</v>
      </c>
    </row>
    <row r="535" spans="1:3" x14ac:dyDescent="0.25">
      <c r="A535" s="258" t="s">
        <v>1004</v>
      </c>
      <c r="B535" s="259" t="s">
        <v>1177</v>
      </c>
      <c r="C535" s="349"/>
    </row>
    <row r="536" spans="1:3" ht="15.75" thickBot="1" x14ac:dyDescent="0.3">
      <c r="A536" s="260" t="s">
        <v>1006</v>
      </c>
      <c r="B536" s="261" t="s">
        <v>117</v>
      </c>
      <c r="C536" s="350"/>
    </row>
    <row r="537" spans="1:3" ht="15.75" thickBot="1" x14ac:dyDescent="0.3">
      <c r="A537" s="255" t="s">
        <v>420</v>
      </c>
      <c r="B537" s="256" t="s">
        <v>323</v>
      </c>
      <c r="C537" s="257" t="s">
        <v>20</v>
      </c>
    </row>
    <row r="538" spans="1:3" x14ac:dyDescent="0.25">
      <c r="A538" s="255" t="s">
        <v>420</v>
      </c>
      <c r="B538" s="256" t="s">
        <v>318</v>
      </c>
      <c r="C538" s="257" t="s">
        <v>20</v>
      </c>
    </row>
    <row r="539" spans="1:3" ht="22.5" x14ac:dyDescent="0.25">
      <c r="A539" s="258" t="s">
        <v>422</v>
      </c>
      <c r="B539" s="259" t="s">
        <v>319</v>
      </c>
      <c r="C539" s="349" t="s">
        <v>1178</v>
      </c>
    </row>
    <row r="540" spans="1:3" x14ac:dyDescent="0.25">
      <c r="A540" s="258" t="s">
        <v>1004</v>
      </c>
      <c r="B540" s="259" t="s">
        <v>1005</v>
      </c>
      <c r="C540" s="349"/>
    </row>
    <row r="541" spans="1:3" ht="15.75" thickBot="1" x14ac:dyDescent="0.3">
      <c r="A541" s="260" t="s">
        <v>1006</v>
      </c>
      <c r="B541" s="261" t="s">
        <v>24</v>
      </c>
      <c r="C541" s="350"/>
    </row>
    <row r="542" spans="1:3" x14ac:dyDescent="0.25">
      <c r="A542" s="255" t="s">
        <v>420</v>
      </c>
      <c r="B542" s="256" t="s">
        <v>320</v>
      </c>
      <c r="C542" s="257" t="s">
        <v>20</v>
      </c>
    </row>
    <row r="543" spans="1:3" ht="22.5" x14ac:dyDescent="0.25">
      <c r="A543" s="258" t="s">
        <v>422</v>
      </c>
      <c r="B543" s="259" t="s">
        <v>1179</v>
      </c>
      <c r="C543" s="349" t="s">
        <v>1180</v>
      </c>
    </row>
    <row r="544" spans="1:3" x14ac:dyDescent="0.25">
      <c r="A544" s="258" t="s">
        <v>1004</v>
      </c>
      <c r="B544" s="259" t="s">
        <v>1005</v>
      </c>
      <c r="C544" s="349"/>
    </row>
    <row r="545" spans="1:3" ht="15.75" thickBot="1" x14ac:dyDescent="0.3">
      <c r="A545" s="260" t="s">
        <v>1006</v>
      </c>
      <c r="B545" s="261" t="s">
        <v>24</v>
      </c>
      <c r="C545" s="350"/>
    </row>
    <row r="546" spans="1:3" x14ac:dyDescent="0.25">
      <c r="A546" s="255" t="s">
        <v>420</v>
      </c>
      <c r="B546" s="256" t="s">
        <v>1181</v>
      </c>
      <c r="C546" s="257" t="s">
        <v>20</v>
      </c>
    </row>
    <row r="547" spans="1:3" x14ac:dyDescent="0.25">
      <c r="A547" s="258" t="s">
        <v>422</v>
      </c>
      <c r="B547" s="259" t="s">
        <v>198</v>
      </c>
      <c r="C547" s="349" t="s">
        <v>1182</v>
      </c>
    </row>
    <row r="548" spans="1:3" x14ac:dyDescent="0.25">
      <c r="A548" s="258" t="s">
        <v>1004</v>
      </c>
      <c r="B548" s="259" t="s">
        <v>1095</v>
      </c>
      <c r="C548" s="349"/>
    </row>
    <row r="549" spans="1:3" ht="15.75" thickBot="1" x14ac:dyDescent="0.3">
      <c r="A549" s="260" t="s">
        <v>1006</v>
      </c>
      <c r="B549" s="261" t="s">
        <v>24</v>
      </c>
      <c r="C549" s="350"/>
    </row>
    <row r="550" spans="1:3" x14ac:dyDescent="0.25">
      <c r="A550" s="255" t="s">
        <v>420</v>
      </c>
      <c r="B550" s="256" t="s">
        <v>343</v>
      </c>
      <c r="C550" s="257" t="s">
        <v>20</v>
      </c>
    </row>
    <row r="551" spans="1:3" ht="22.5" x14ac:dyDescent="0.25">
      <c r="A551" s="258" t="s">
        <v>422</v>
      </c>
      <c r="B551" s="259" t="s">
        <v>1183</v>
      </c>
      <c r="C551" s="349" t="s">
        <v>1012</v>
      </c>
    </row>
    <row r="552" spans="1:3" x14ac:dyDescent="0.25">
      <c r="A552" s="258" t="s">
        <v>1004</v>
      </c>
      <c r="B552" s="259" t="s">
        <v>1034</v>
      </c>
      <c r="C552" s="349"/>
    </row>
    <row r="553" spans="1:3" ht="15.75" thickBot="1" x14ac:dyDescent="0.3">
      <c r="A553" s="260" t="s">
        <v>1006</v>
      </c>
      <c r="B553" s="261" t="s">
        <v>5</v>
      </c>
      <c r="C553" s="350"/>
    </row>
    <row r="554" spans="1:3" x14ac:dyDescent="0.25">
      <c r="A554" s="255" t="s">
        <v>420</v>
      </c>
      <c r="B554" s="256" t="s">
        <v>152</v>
      </c>
      <c r="C554" s="257" t="s">
        <v>20</v>
      </c>
    </row>
    <row r="555" spans="1:3" ht="33.75" x14ac:dyDescent="0.25">
      <c r="A555" s="258" t="s">
        <v>422</v>
      </c>
      <c r="B555" s="259" t="s">
        <v>1184</v>
      </c>
      <c r="C555" s="349" t="s">
        <v>1185</v>
      </c>
    </row>
    <row r="556" spans="1:3" x14ac:dyDescent="0.25">
      <c r="A556" s="258" t="s">
        <v>1004</v>
      </c>
      <c r="B556" s="259" t="s">
        <v>1186</v>
      </c>
      <c r="C556" s="349"/>
    </row>
    <row r="557" spans="1:3" ht="15.75" thickBot="1" x14ac:dyDescent="0.3">
      <c r="A557" s="260" t="s">
        <v>1006</v>
      </c>
      <c r="B557" s="261" t="s">
        <v>77</v>
      </c>
      <c r="C557" s="350"/>
    </row>
    <row r="558" spans="1:3" x14ac:dyDescent="0.25">
      <c r="A558" s="255" t="s">
        <v>420</v>
      </c>
      <c r="B558" s="256" t="s">
        <v>1187</v>
      </c>
      <c r="C558" s="257" t="s">
        <v>20</v>
      </c>
    </row>
    <row r="559" spans="1:3" ht="22.5" x14ac:dyDescent="0.25">
      <c r="A559" s="258" t="s">
        <v>422</v>
      </c>
      <c r="B559" s="259" t="s">
        <v>1188</v>
      </c>
      <c r="C559" s="349" t="s">
        <v>1189</v>
      </c>
    </row>
    <row r="560" spans="1:3" x14ac:dyDescent="0.25">
      <c r="A560" s="258" t="s">
        <v>1004</v>
      </c>
      <c r="B560" s="259" t="s">
        <v>1190</v>
      </c>
      <c r="C560" s="349"/>
    </row>
    <row r="561" spans="1:3" ht="15.75" thickBot="1" x14ac:dyDescent="0.3">
      <c r="A561" s="260" t="s">
        <v>1006</v>
      </c>
      <c r="B561" s="261" t="s">
        <v>27</v>
      </c>
      <c r="C561" s="350"/>
    </row>
    <row r="562" spans="1:3" x14ac:dyDescent="0.25">
      <c r="A562" s="255" t="s">
        <v>420</v>
      </c>
      <c r="B562" s="256" t="s">
        <v>1191</v>
      </c>
      <c r="C562" s="257" t="s">
        <v>20</v>
      </c>
    </row>
    <row r="563" spans="1:3" x14ac:dyDescent="0.25">
      <c r="A563" s="258" t="s">
        <v>422</v>
      </c>
      <c r="B563" s="259" t="s">
        <v>196</v>
      </c>
      <c r="C563" s="349" t="s">
        <v>1192</v>
      </c>
    </row>
    <row r="564" spans="1:3" x14ac:dyDescent="0.25">
      <c r="A564" s="258" t="s">
        <v>1004</v>
      </c>
      <c r="B564" s="259" t="s">
        <v>1034</v>
      </c>
      <c r="C564" s="349"/>
    </row>
    <row r="565" spans="1:3" ht="15.75" thickBot="1" x14ac:dyDescent="0.3">
      <c r="A565" s="260" t="s">
        <v>1006</v>
      </c>
      <c r="B565" s="261" t="s">
        <v>27</v>
      </c>
      <c r="C565" s="350"/>
    </row>
    <row r="566" spans="1:3" x14ac:dyDescent="0.25">
      <c r="A566" s="255" t="s">
        <v>420</v>
      </c>
      <c r="B566" s="262" t="s">
        <v>1193</v>
      </c>
      <c r="C566" s="257" t="s">
        <v>20</v>
      </c>
    </row>
    <row r="567" spans="1:3" x14ac:dyDescent="0.25">
      <c r="A567" s="258" t="s">
        <v>422</v>
      </c>
      <c r="B567" s="259" t="s">
        <v>1194</v>
      </c>
      <c r="C567" s="349" t="s">
        <v>1195</v>
      </c>
    </row>
    <row r="568" spans="1:3" x14ac:dyDescent="0.25">
      <c r="A568" s="258" t="s">
        <v>1004</v>
      </c>
      <c r="B568" s="259" t="s">
        <v>1031</v>
      </c>
      <c r="C568" s="349"/>
    </row>
    <row r="569" spans="1:3" ht="15.75" thickBot="1" x14ac:dyDescent="0.3">
      <c r="A569" s="260" t="s">
        <v>1006</v>
      </c>
      <c r="B569" s="261" t="s">
        <v>27</v>
      </c>
      <c r="C569" s="350"/>
    </row>
    <row r="570" spans="1:3" x14ac:dyDescent="0.25">
      <c r="A570" s="255" t="s">
        <v>420</v>
      </c>
      <c r="B570" s="256" t="s">
        <v>346</v>
      </c>
      <c r="C570" s="257" t="s">
        <v>20</v>
      </c>
    </row>
    <row r="571" spans="1:3" x14ac:dyDescent="0.25">
      <c r="A571" s="258" t="s">
        <v>422</v>
      </c>
      <c r="B571" s="259" t="s">
        <v>347</v>
      </c>
      <c r="C571" s="349" t="s">
        <v>1196</v>
      </c>
    </row>
    <row r="572" spans="1:3" x14ac:dyDescent="0.25">
      <c r="A572" s="258" t="s">
        <v>1004</v>
      </c>
      <c r="B572" s="259" t="s">
        <v>1106</v>
      </c>
      <c r="C572" s="349"/>
    </row>
    <row r="573" spans="1:3" ht="15.75" thickBot="1" x14ac:dyDescent="0.3">
      <c r="A573" s="260" t="s">
        <v>1006</v>
      </c>
      <c r="B573" s="261" t="s">
        <v>24</v>
      </c>
      <c r="C573" s="350"/>
    </row>
    <row r="574" spans="1:3" x14ac:dyDescent="0.25">
      <c r="A574" s="255" t="s">
        <v>420</v>
      </c>
      <c r="B574" s="256" t="s">
        <v>86</v>
      </c>
      <c r="C574" s="257" t="s">
        <v>20</v>
      </c>
    </row>
    <row r="575" spans="1:3" x14ac:dyDescent="0.25">
      <c r="A575" s="258" t="s">
        <v>422</v>
      </c>
      <c r="B575" s="259" t="s">
        <v>296</v>
      </c>
      <c r="C575" s="349"/>
    </row>
    <row r="576" spans="1:3" x14ac:dyDescent="0.25">
      <c r="A576" s="258" t="s">
        <v>1004</v>
      </c>
      <c r="B576" s="259" t="s">
        <v>1031</v>
      </c>
      <c r="C576" s="349"/>
    </row>
    <row r="577" spans="1:3" ht="15.75" thickBot="1" x14ac:dyDescent="0.3">
      <c r="A577" s="260" t="s">
        <v>1006</v>
      </c>
      <c r="B577" s="261" t="s">
        <v>24</v>
      </c>
      <c r="C577" s="350"/>
    </row>
    <row r="578" spans="1:3" x14ac:dyDescent="0.25">
      <c r="A578" s="255" t="s">
        <v>420</v>
      </c>
      <c r="B578" s="256" t="s">
        <v>1225</v>
      </c>
      <c r="C578" s="257" t="s">
        <v>20</v>
      </c>
    </row>
    <row r="579" spans="1:3" ht="22.5" x14ac:dyDescent="0.25">
      <c r="A579" s="258" t="s">
        <v>422</v>
      </c>
      <c r="B579" s="259" t="s">
        <v>285</v>
      </c>
      <c r="C579" s="349" t="s">
        <v>1012</v>
      </c>
    </row>
    <row r="580" spans="1:3" x14ac:dyDescent="0.25">
      <c r="A580" s="258" t="s">
        <v>1004</v>
      </c>
      <c r="B580" s="259" t="s">
        <v>1080</v>
      </c>
      <c r="C580" s="349"/>
    </row>
    <row r="581" spans="1:3" ht="15.75" thickBot="1" x14ac:dyDescent="0.3">
      <c r="A581" s="260" t="s">
        <v>1006</v>
      </c>
      <c r="B581" s="261" t="s">
        <v>27</v>
      </c>
      <c r="C581" s="350"/>
    </row>
    <row r="582" spans="1:3" x14ac:dyDescent="0.25">
      <c r="A582" s="248" t="s">
        <v>420</v>
      </c>
      <c r="B582" s="249" t="s">
        <v>1226</v>
      </c>
      <c r="C582" s="250" t="s">
        <v>20</v>
      </c>
    </row>
    <row r="583" spans="1:3" ht="22.5" x14ac:dyDescent="0.25">
      <c r="A583" s="251" t="s">
        <v>422</v>
      </c>
      <c r="B583" s="252" t="s">
        <v>313</v>
      </c>
      <c r="C583" s="351" t="s">
        <v>1012</v>
      </c>
    </row>
    <row r="584" spans="1:3" x14ac:dyDescent="0.25">
      <c r="A584" s="251" t="s">
        <v>1004</v>
      </c>
      <c r="B584" s="252" t="s">
        <v>1017</v>
      </c>
      <c r="C584" s="351"/>
    </row>
    <row r="585" spans="1:3" ht="15.75" thickBot="1" x14ac:dyDescent="0.3">
      <c r="A585" s="253" t="s">
        <v>1006</v>
      </c>
      <c r="B585" s="254" t="s">
        <v>24</v>
      </c>
      <c r="C585" s="352"/>
    </row>
    <row r="586" spans="1:3" x14ac:dyDescent="0.25">
      <c r="A586" s="255" t="s">
        <v>420</v>
      </c>
      <c r="B586" s="256" t="s">
        <v>1197</v>
      </c>
      <c r="C586" s="257" t="s">
        <v>20</v>
      </c>
    </row>
    <row r="587" spans="1:3" x14ac:dyDescent="0.25">
      <c r="A587" s="258" t="s">
        <v>422</v>
      </c>
      <c r="B587" s="259" t="s">
        <v>1001</v>
      </c>
      <c r="C587" s="349" t="s">
        <v>1049</v>
      </c>
    </row>
    <row r="588" spans="1:3" x14ac:dyDescent="0.25">
      <c r="A588" s="258" t="s">
        <v>1004</v>
      </c>
      <c r="B588" s="259" t="s">
        <v>1005</v>
      </c>
      <c r="C588" s="349"/>
    </row>
    <row r="589" spans="1:3" ht="15.75" thickBot="1" x14ac:dyDescent="0.3">
      <c r="A589" s="260" t="s">
        <v>1006</v>
      </c>
      <c r="B589" s="261" t="s">
        <v>24</v>
      </c>
      <c r="C589" s="350"/>
    </row>
    <row r="590" spans="1:3" ht="22.5" x14ac:dyDescent="0.25">
      <c r="A590" s="258" t="s">
        <v>422</v>
      </c>
      <c r="B590" s="259" t="s">
        <v>289</v>
      </c>
      <c r="C590" s="349" t="s">
        <v>1198</v>
      </c>
    </row>
    <row r="591" spans="1:3" x14ac:dyDescent="0.25">
      <c r="A591" s="258" t="s">
        <v>1004</v>
      </c>
      <c r="B591" s="259" t="s">
        <v>1177</v>
      </c>
      <c r="C591" s="349"/>
    </row>
    <row r="592" spans="1:3" ht="15.75" thickBot="1" x14ac:dyDescent="0.3">
      <c r="A592" s="260" t="s">
        <v>1006</v>
      </c>
      <c r="B592" s="261" t="s">
        <v>28</v>
      </c>
      <c r="C592" s="350"/>
    </row>
    <row r="593" spans="1:3" x14ac:dyDescent="0.25">
      <c r="A593" s="255" t="s">
        <v>420</v>
      </c>
      <c r="B593" s="256" t="s">
        <v>1199</v>
      </c>
      <c r="C593" s="257" t="s">
        <v>20</v>
      </c>
    </row>
    <row r="594" spans="1:3" ht="33.75" x14ac:dyDescent="0.25">
      <c r="A594" s="258" t="s">
        <v>422</v>
      </c>
      <c r="B594" s="259" t="s">
        <v>154</v>
      </c>
      <c r="C594" s="349" t="s">
        <v>1102</v>
      </c>
    </row>
    <row r="595" spans="1:3" x14ac:dyDescent="0.25">
      <c r="A595" s="258" t="s">
        <v>1004</v>
      </c>
      <c r="B595" s="259" t="s">
        <v>1026</v>
      </c>
      <c r="C595" s="349"/>
    </row>
    <row r="596" spans="1:3" ht="15.75" thickBot="1" x14ac:dyDescent="0.3">
      <c r="A596" s="260" t="s">
        <v>1006</v>
      </c>
      <c r="B596" s="261" t="s">
        <v>24</v>
      </c>
      <c r="C596" s="350"/>
    </row>
    <row r="597" spans="1:3" x14ac:dyDescent="0.25">
      <c r="A597" s="255" t="s">
        <v>420</v>
      </c>
      <c r="B597" s="256" t="s">
        <v>1200</v>
      </c>
      <c r="C597" s="257" t="s">
        <v>20</v>
      </c>
    </row>
    <row r="598" spans="1:3" x14ac:dyDescent="0.25">
      <c r="A598" s="258" t="s">
        <v>422</v>
      </c>
      <c r="B598" s="259" t="s">
        <v>146</v>
      </c>
      <c r="C598" s="349" t="s">
        <v>1201</v>
      </c>
    </row>
    <row r="599" spans="1:3" x14ac:dyDescent="0.25">
      <c r="A599" s="258" t="s">
        <v>1004</v>
      </c>
      <c r="B599" s="259" t="s">
        <v>1034</v>
      </c>
      <c r="C599" s="349"/>
    </row>
    <row r="600" spans="1:3" ht="15.75" thickBot="1" x14ac:dyDescent="0.3">
      <c r="A600" s="260" t="s">
        <v>1006</v>
      </c>
      <c r="B600" s="261" t="s">
        <v>24</v>
      </c>
      <c r="C600" s="350"/>
    </row>
    <row r="601" spans="1:3" x14ac:dyDescent="0.25">
      <c r="A601" s="255" t="s">
        <v>420</v>
      </c>
      <c r="B601" s="256" t="s">
        <v>1202</v>
      </c>
      <c r="C601" s="257" t="s">
        <v>20</v>
      </c>
    </row>
    <row r="602" spans="1:3" x14ac:dyDescent="0.25">
      <c r="A602" s="258" t="s">
        <v>422</v>
      </c>
      <c r="B602" s="259" t="s">
        <v>1203</v>
      </c>
      <c r="C602" s="349" t="s">
        <v>1204</v>
      </c>
    </row>
    <row r="603" spans="1:3" x14ac:dyDescent="0.25">
      <c r="A603" s="258" t="s">
        <v>1004</v>
      </c>
      <c r="B603" s="259" t="s">
        <v>1106</v>
      </c>
      <c r="C603" s="349"/>
    </row>
    <row r="604" spans="1:3" ht="15.75" thickBot="1" x14ac:dyDescent="0.3">
      <c r="A604" s="260" t="s">
        <v>1006</v>
      </c>
      <c r="B604" s="261" t="s">
        <v>27</v>
      </c>
      <c r="C604" s="350"/>
    </row>
    <row r="605" spans="1:3" x14ac:dyDescent="0.25">
      <c r="A605" s="255" t="s">
        <v>420</v>
      </c>
      <c r="B605" s="256" t="s">
        <v>301</v>
      </c>
      <c r="C605" s="257" t="s">
        <v>20</v>
      </c>
    </row>
    <row r="606" spans="1:3" ht="22.5" x14ac:dyDescent="0.25">
      <c r="A606" s="258" t="s">
        <v>422</v>
      </c>
      <c r="B606" s="259" t="s">
        <v>302</v>
      </c>
      <c r="C606" s="349" t="s">
        <v>1012</v>
      </c>
    </row>
    <row r="607" spans="1:3" x14ac:dyDescent="0.25">
      <c r="A607" s="258" t="s">
        <v>1004</v>
      </c>
      <c r="B607" s="259" t="s">
        <v>1031</v>
      </c>
      <c r="C607" s="349"/>
    </row>
    <row r="608" spans="1:3" ht="15.75" thickBot="1" x14ac:dyDescent="0.3">
      <c r="A608" s="260" t="s">
        <v>1006</v>
      </c>
      <c r="B608" s="261" t="s">
        <v>24</v>
      </c>
      <c r="C608" s="350"/>
    </row>
    <row r="609" spans="1:3" x14ac:dyDescent="0.25">
      <c r="A609" s="255" t="s">
        <v>420</v>
      </c>
      <c r="B609" s="256" t="s">
        <v>149</v>
      </c>
      <c r="C609" s="257" t="s">
        <v>20</v>
      </c>
    </row>
    <row r="610" spans="1:3" ht="22.5" x14ac:dyDescent="0.25">
      <c r="A610" s="258" t="s">
        <v>422</v>
      </c>
      <c r="B610" s="259" t="s">
        <v>1205</v>
      </c>
      <c r="C610" s="349" t="s">
        <v>1206</v>
      </c>
    </row>
    <row r="611" spans="1:3" x14ac:dyDescent="0.25">
      <c r="A611" s="258" t="s">
        <v>1004</v>
      </c>
      <c r="B611" s="259" t="s">
        <v>1017</v>
      </c>
      <c r="C611" s="349"/>
    </row>
    <row r="612" spans="1:3" ht="15.75" thickBot="1" x14ac:dyDescent="0.3">
      <c r="A612" s="260" t="s">
        <v>1006</v>
      </c>
      <c r="B612" s="261" t="s">
        <v>62</v>
      </c>
      <c r="C612" s="350"/>
    </row>
    <row r="613" spans="1:3" x14ac:dyDescent="0.25">
      <c r="A613" s="255" t="s">
        <v>420</v>
      </c>
      <c r="B613" s="256" t="s">
        <v>147</v>
      </c>
      <c r="C613" s="257" t="s">
        <v>20</v>
      </c>
    </row>
    <row r="614" spans="1:3" ht="22.5" x14ac:dyDescent="0.25">
      <c r="A614" s="258" t="s">
        <v>422</v>
      </c>
      <c r="B614" s="259" t="s">
        <v>148</v>
      </c>
      <c r="C614" s="349" t="s">
        <v>1207</v>
      </c>
    </row>
    <row r="615" spans="1:3" x14ac:dyDescent="0.25">
      <c r="A615" s="258" t="s">
        <v>1004</v>
      </c>
      <c r="B615" s="259" t="s">
        <v>1017</v>
      </c>
      <c r="C615" s="349"/>
    </row>
    <row r="616" spans="1:3" ht="15.75" thickBot="1" x14ac:dyDescent="0.3">
      <c r="A616" s="260" t="s">
        <v>1006</v>
      </c>
      <c r="B616" s="261" t="s">
        <v>62</v>
      </c>
      <c r="C616" s="350"/>
    </row>
    <row r="617" spans="1:3" x14ac:dyDescent="0.25">
      <c r="A617" s="255" t="s">
        <v>420</v>
      </c>
      <c r="B617" s="256" t="s">
        <v>150</v>
      </c>
      <c r="C617" s="257" t="s">
        <v>20</v>
      </c>
    </row>
    <row r="618" spans="1:3" ht="22.5" x14ac:dyDescent="0.25">
      <c r="A618" s="258" t="s">
        <v>422</v>
      </c>
      <c r="B618" s="259" t="s">
        <v>151</v>
      </c>
      <c r="C618" s="349" t="s">
        <v>1208</v>
      </c>
    </row>
    <row r="619" spans="1:3" x14ac:dyDescent="0.25">
      <c r="A619" s="258" t="s">
        <v>1004</v>
      </c>
      <c r="B619" s="259" t="s">
        <v>1017</v>
      </c>
      <c r="C619" s="349"/>
    </row>
    <row r="620" spans="1:3" ht="15.75" thickBot="1" x14ac:dyDescent="0.3">
      <c r="A620" s="260" t="s">
        <v>1006</v>
      </c>
      <c r="B620" s="261" t="s">
        <v>62</v>
      </c>
      <c r="C620" s="350"/>
    </row>
    <row r="621" spans="1:3" x14ac:dyDescent="0.25">
      <c r="A621" s="255" t="s">
        <v>420</v>
      </c>
      <c r="B621" s="256" t="s">
        <v>165</v>
      </c>
      <c r="C621" s="257" t="s">
        <v>20</v>
      </c>
    </row>
    <row r="622" spans="1:3" ht="22.5" x14ac:dyDescent="0.25">
      <c r="A622" s="258" t="s">
        <v>422</v>
      </c>
      <c r="B622" s="259" t="s">
        <v>1209</v>
      </c>
      <c r="C622" s="349" t="s">
        <v>64</v>
      </c>
    </row>
    <row r="623" spans="1:3" x14ac:dyDescent="0.25">
      <c r="A623" s="258" t="s">
        <v>1004</v>
      </c>
      <c r="B623" s="259" t="s">
        <v>1021</v>
      </c>
      <c r="C623" s="349"/>
    </row>
    <row r="624" spans="1:3" ht="15.75" thickBot="1" x14ac:dyDescent="0.3">
      <c r="A624" s="260" t="s">
        <v>1006</v>
      </c>
      <c r="B624" s="261" t="s">
        <v>28</v>
      </c>
      <c r="C624" s="350"/>
    </row>
    <row r="625" spans="1:3" x14ac:dyDescent="0.25">
      <c r="A625" s="255" t="s">
        <v>420</v>
      </c>
      <c r="B625" s="256" t="s">
        <v>293</v>
      </c>
      <c r="C625" s="257" t="s">
        <v>20</v>
      </c>
    </row>
    <row r="626" spans="1:3" ht="22.5" x14ac:dyDescent="0.25">
      <c r="A626" s="258" t="s">
        <v>422</v>
      </c>
      <c r="B626" s="259" t="s">
        <v>294</v>
      </c>
      <c r="C626" s="349" t="s">
        <v>1210</v>
      </c>
    </row>
    <row r="627" spans="1:3" x14ac:dyDescent="0.25">
      <c r="A627" s="258" t="s">
        <v>1004</v>
      </c>
      <c r="B627" s="259" t="s">
        <v>1062</v>
      </c>
      <c r="C627" s="349"/>
    </row>
    <row r="628" spans="1:3" ht="15.75" thickBot="1" x14ac:dyDescent="0.3">
      <c r="A628" s="260" t="s">
        <v>1006</v>
      </c>
      <c r="B628" s="261" t="s">
        <v>27</v>
      </c>
      <c r="C628" s="350"/>
    </row>
    <row r="629" spans="1:3" x14ac:dyDescent="0.25">
      <c r="A629" s="255" t="s">
        <v>420</v>
      </c>
      <c r="B629" s="256" t="s">
        <v>1211</v>
      </c>
      <c r="C629" s="257" t="s">
        <v>20</v>
      </c>
    </row>
    <row r="630" spans="1:3" ht="22.5" x14ac:dyDescent="0.25">
      <c r="A630" s="258" t="s">
        <v>422</v>
      </c>
      <c r="B630" s="259" t="s">
        <v>1212</v>
      </c>
      <c r="C630" s="349" t="s">
        <v>1150</v>
      </c>
    </row>
    <row r="631" spans="1:3" x14ac:dyDescent="0.25">
      <c r="A631" s="258" t="s">
        <v>1004</v>
      </c>
      <c r="B631" s="259" t="s">
        <v>1095</v>
      </c>
      <c r="C631" s="349"/>
    </row>
    <row r="632" spans="1:3" ht="15.75" thickBot="1" x14ac:dyDescent="0.3">
      <c r="A632" s="260" t="s">
        <v>1006</v>
      </c>
      <c r="B632" s="261" t="s">
        <v>63</v>
      </c>
      <c r="C632" s="350"/>
    </row>
    <row r="633" spans="1:3" x14ac:dyDescent="0.25">
      <c r="A633" s="255" t="s">
        <v>420</v>
      </c>
      <c r="B633" s="256" t="s">
        <v>1213</v>
      </c>
      <c r="C633" s="257" t="s">
        <v>20</v>
      </c>
    </row>
    <row r="634" spans="1:3" x14ac:dyDescent="0.25">
      <c r="A634" s="258" t="s">
        <v>422</v>
      </c>
      <c r="B634" s="259" t="s">
        <v>299</v>
      </c>
      <c r="C634" s="349" t="s">
        <v>1214</v>
      </c>
    </row>
    <row r="635" spans="1:3" x14ac:dyDescent="0.25">
      <c r="A635" s="258" t="s">
        <v>1004</v>
      </c>
      <c r="B635" s="259" t="s">
        <v>1005</v>
      </c>
      <c r="C635" s="349"/>
    </row>
    <row r="636" spans="1:3" ht="15.75" thickBot="1" x14ac:dyDescent="0.3">
      <c r="A636" s="260" t="s">
        <v>1006</v>
      </c>
      <c r="B636" s="261" t="s">
        <v>9</v>
      </c>
      <c r="C636" s="350"/>
    </row>
    <row r="637" spans="1:3" x14ac:dyDescent="0.25">
      <c r="A637" s="255" t="s">
        <v>420</v>
      </c>
      <c r="B637" s="256" t="s">
        <v>280</v>
      </c>
      <c r="C637" s="257" t="s">
        <v>20</v>
      </c>
    </row>
    <row r="638" spans="1:3" x14ac:dyDescent="0.25">
      <c r="A638" s="258" t="s">
        <v>422</v>
      </c>
      <c r="B638" s="259" t="s">
        <v>281</v>
      </c>
      <c r="C638" s="349" t="s">
        <v>1215</v>
      </c>
    </row>
    <row r="639" spans="1:3" x14ac:dyDescent="0.25">
      <c r="A639" s="258" t="s">
        <v>1004</v>
      </c>
      <c r="B639" s="259" t="s">
        <v>1216</v>
      </c>
      <c r="C639" s="349"/>
    </row>
    <row r="640" spans="1:3" ht="15.75" thickBot="1" x14ac:dyDescent="0.3">
      <c r="A640" s="260" t="s">
        <v>1006</v>
      </c>
      <c r="B640" s="261" t="s">
        <v>9</v>
      </c>
      <c r="C640" s="350"/>
    </row>
    <row r="641" spans="1:3" x14ac:dyDescent="0.25">
      <c r="A641" s="255" t="s">
        <v>420</v>
      </c>
      <c r="B641" s="256" t="s">
        <v>282</v>
      </c>
      <c r="C641" s="257" t="s">
        <v>20</v>
      </c>
    </row>
    <row r="642" spans="1:3" x14ac:dyDescent="0.25">
      <c r="A642" s="258" t="s">
        <v>422</v>
      </c>
      <c r="B642" s="259" t="s">
        <v>283</v>
      </c>
      <c r="C642" s="349" t="s">
        <v>1217</v>
      </c>
    </row>
    <row r="643" spans="1:3" x14ac:dyDescent="0.25">
      <c r="A643" s="258" t="s">
        <v>1004</v>
      </c>
      <c r="B643" s="259" t="s">
        <v>1216</v>
      </c>
      <c r="C643" s="349"/>
    </row>
    <row r="644" spans="1:3" ht="15.75" thickBot="1" x14ac:dyDescent="0.3">
      <c r="A644" s="260" t="s">
        <v>1006</v>
      </c>
      <c r="B644" s="261" t="s">
        <v>10</v>
      </c>
      <c r="C644" s="350"/>
    </row>
    <row r="645" spans="1:3" x14ac:dyDescent="0.25">
      <c r="A645" s="255" t="s">
        <v>420</v>
      </c>
      <c r="B645" s="256" t="s">
        <v>417</v>
      </c>
      <c r="C645" s="257" t="s">
        <v>20</v>
      </c>
    </row>
    <row r="646" spans="1:3" x14ac:dyDescent="0.25">
      <c r="A646" s="258" t="s">
        <v>422</v>
      </c>
      <c r="B646" s="259" t="s">
        <v>1218</v>
      </c>
      <c r="C646" s="349" t="s">
        <v>1219</v>
      </c>
    </row>
    <row r="647" spans="1:3" x14ac:dyDescent="0.25">
      <c r="A647" s="258" t="s">
        <v>1004</v>
      </c>
      <c r="B647" s="259" t="s">
        <v>1220</v>
      </c>
      <c r="C647" s="349"/>
    </row>
    <row r="648" spans="1:3" ht="15.75" thickBot="1" x14ac:dyDescent="0.3">
      <c r="A648" s="260" t="s">
        <v>1006</v>
      </c>
      <c r="B648" s="261" t="s">
        <v>24</v>
      </c>
      <c r="C648" s="350"/>
    </row>
    <row r="649" spans="1:3" x14ac:dyDescent="0.25">
      <c r="A649" s="255" t="s">
        <v>420</v>
      </c>
      <c r="B649" s="256" t="s">
        <v>286</v>
      </c>
      <c r="C649" s="257" t="s">
        <v>20</v>
      </c>
    </row>
    <row r="650" spans="1:3" ht="22.5" x14ac:dyDescent="0.25">
      <c r="A650" s="258" t="s">
        <v>422</v>
      </c>
      <c r="B650" s="259" t="s">
        <v>287</v>
      </c>
      <c r="C650" s="349" t="s">
        <v>1221</v>
      </c>
    </row>
    <row r="651" spans="1:3" x14ac:dyDescent="0.25">
      <c r="A651" s="258" t="s">
        <v>1004</v>
      </c>
      <c r="B651" s="259" t="s">
        <v>1031</v>
      </c>
      <c r="C651" s="349"/>
    </row>
    <row r="652" spans="1:3" ht="15.75" thickBot="1" x14ac:dyDescent="0.3">
      <c r="A652" s="260" t="s">
        <v>1006</v>
      </c>
      <c r="B652" s="261" t="s">
        <v>117</v>
      </c>
      <c r="C652" s="350"/>
    </row>
    <row r="653" spans="1:3" x14ac:dyDescent="0.25">
      <c r="A653" s="255" t="s">
        <v>420</v>
      </c>
      <c r="B653" s="256" t="s">
        <v>1222</v>
      </c>
      <c r="C653" s="257" t="s">
        <v>20</v>
      </c>
    </row>
    <row r="654" spans="1:3" ht="22.5" x14ac:dyDescent="0.25">
      <c r="A654" s="258" t="s">
        <v>422</v>
      </c>
      <c r="B654" s="259" t="s">
        <v>1223</v>
      </c>
      <c r="C654" s="349" t="s">
        <v>1180</v>
      </c>
    </row>
    <row r="655" spans="1:3" x14ac:dyDescent="0.25">
      <c r="A655" s="258" t="s">
        <v>1004</v>
      </c>
      <c r="B655" s="259" t="s">
        <v>1005</v>
      </c>
      <c r="C655" s="349"/>
    </row>
    <row r="656" spans="1:3" ht="15.75" thickBot="1" x14ac:dyDescent="0.3">
      <c r="A656" s="260" t="s">
        <v>1006</v>
      </c>
      <c r="B656" s="261" t="s">
        <v>24</v>
      </c>
      <c r="C656" s="350"/>
    </row>
    <row r="657" spans="1:3" x14ac:dyDescent="0.25">
      <c r="A657" s="255" t="s">
        <v>420</v>
      </c>
      <c r="B657" s="256" t="s">
        <v>334</v>
      </c>
      <c r="C657" s="257" t="s">
        <v>20</v>
      </c>
    </row>
    <row r="658" spans="1:3" x14ac:dyDescent="0.25">
      <c r="A658" s="258" t="s">
        <v>422</v>
      </c>
      <c r="B658" s="259" t="s">
        <v>335</v>
      </c>
      <c r="C658" s="349" t="s">
        <v>1224</v>
      </c>
    </row>
    <row r="659" spans="1:3" x14ac:dyDescent="0.25">
      <c r="A659" s="258" t="s">
        <v>1004</v>
      </c>
      <c r="B659" s="259" t="s">
        <v>1034</v>
      </c>
      <c r="C659" s="349"/>
    </row>
    <row r="660" spans="1:3" ht="15.75" thickBot="1" x14ac:dyDescent="0.3">
      <c r="A660" s="260" t="s">
        <v>1006</v>
      </c>
      <c r="B660" s="261" t="s">
        <v>24</v>
      </c>
      <c r="C660" s="350"/>
    </row>
  </sheetData>
  <mergeCells count="165">
    <mergeCell ref="C26:C28"/>
    <mergeCell ref="C30:C32"/>
    <mergeCell ref="C34:C36"/>
    <mergeCell ref="C38:C40"/>
    <mergeCell ref="C42:C44"/>
    <mergeCell ref="C46:C48"/>
    <mergeCell ref="C2:C4"/>
    <mergeCell ref="C6:C8"/>
    <mergeCell ref="C10:C12"/>
    <mergeCell ref="C14:C16"/>
    <mergeCell ref="C18:C20"/>
    <mergeCell ref="C22:C24"/>
    <mergeCell ref="C74:C76"/>
    <mergeCell ref="C78:C80"/>
    <mergeCell ref="C82:C84"/>
    <mergeCell ref="C86:C88"/>
    <mergeCell ref="C90:C92"/>
    <mergeCell ref="C94:C96"/>
    <mergeCell ref="C50:C52"/>
    <mergeCell ref="C54:C56"/>
    <mergeCell ref="C58:C60"/>
    <mergeCell ref="C62:C64"/>
    <mergeCell ref="C66:C68"/>
    <mergeCell ref="C70:C72"/>
    <mergeCell ref="C122:C124"/>
    <mergeCell ref="C126:C128"/>
    <mergeCell ref="C130:C132"/>
    <mergeCell ref="C134:C136"/>
    <mergeCell ref="C138:C140"/>
    <mergeCell ref="C142:C144"/>
    <mergeCell ref="C98:C100"/>
    <mergeCell ref="C102:C104"/>
    <mergeCell ref="C106:C108"/>
    <mergeCell ref="C110:C112"/>
    <mergeCell ref="C114:C116"/>
    <mergeCell ref="C118:C120"/>
    <mergeCell ref="C170:C172"/>
    <mergeCell ref="C174:C176"/>
    <mergeCell ref="C178:C180"/>
    <mergeCell ref="C182:C184"/>
    <mergeCell ref="C186:C188"/>
    <mergeCell ref="C190:C192"/>
    <mergeCell ref="C146:C148"/>
    <mergeCell ref="C150:C152"/>
    <mergeCell ref="C154:C156"/>
    <mergeCell ref="C158:C160"/>
    <mergeCell ref="C162:C164"/>
    <mergeCell ref="C166:C168"/>
    <mergeCell ref="C218:C220"/>
    <mergeCell ref="C222:C224"/>
    <mergeCell ref="C226:C228"/>
    <mergeCell ref="C230:C232"/>
    <mergeCell ref="C234:C236"/>
    <mergeCell ref="C238:C240"/>
    <mergeCell ref="C194:C196"/>
    <mergeCell ref="C198:C200"/>
    <mergeCell ref="C202:C204"/>
    <mergeCell ref="C206:C208"/>
    <mergeCell ref="C210:C212"/>
    <mergeCell ref="C214:C216"/>
    <mergeCell ref="C266:C268"/>
    <mergeCell ref="C270:C272"/>
    <mergeCell ref="C274:C276"/>
    <mergeCell ref="C278:C280"/>
    <mergeCell ref="C282:C284"/>
    <mergeCell ref="C286:C288"/>
    <mergeCell ref="C242:C244"/>
    <mergeCell ref="C246:C248"/>
    <mergeCell ref="C250:C252"/>
    <mergeCell ref="C254:C256"/>
    <mergeCell ref="C258:C260"/>
    <mergeCell ref="C262:C264"/>
    <mergeCell ref="C314:C316"/>
    <mergeCell ref="C318:C320"/>
    <mergeCell ref="C322:C324"/>
    <mergeCell ref="C326:C328"/>
    <mergeCell ref="C330:C332"/>
    <mergeCell ref="C334:C336"/>
    <mergeCell ref="C290:C292"/>
    <mergeCell ref="C294:C296"/>
    <mergeCell ref="C298:C300"/>
    <mergeCell ref="C302:C304"/>
    <mergeCell ref="C306:C308"/>
    <mergeCell ref="C310:C312"/>
    <mergeCell ref="C362:C364"/>
    <mergeCell ref="C366:C368"/>
    <mergeCell ref="C370:C372"/>
    <mergeCell ref="C374:C376"/>
    <mergeCell ref="C378:C380"/>
    <mergeCell ref="C382:C384"/>
    <mergeCell ref="C338:C340"/>
    <mergeCell ref="C342:C344"/>
    <mergeCell ref="C346:C348"/>
    <mergeCell ref="C350:C352"/>
    <mergeCell ref="C354:C356"/>
    <mergeCell ref="C358:C360"/>
    <mergeCell ref="C410:C412"/>
    <mergeCell ref="C414:C416"/>
    <mergeCell ref="C418:C420"/>
    <mergeCell ref="C422:C424"/>
    <mergeCell ref="C426:C428"/>
    <mergeCell ref="C430:C432"/>
    <mergeCell ref="C386:C388"/>
    <mergeCell ref="C390:C392"/>
    <mergeCell ref="C394:C396"/>
    <mergeCell ref="C398:C400"/>
    <mergeCell ref="C402:C404"/>
    <mergeCell ref="C406:C408"/>
    <mergeCell ref="C458:C460"/>
    <mergeCell ref="C462:C464"/>
    <mergeCell ref="C466:C468"/>
    <mergeCell ref="C470:C472"/>
    <mergeCell ref="C474:C476"/>
    <mergeCell ref="C478:C480"/>
    <mergeCell ref="C434:C436"/>
    <mergeCell ref="C438:C440"/>
    <mergeCell ref="C442:C444"/>
    <mergeCell ref="C446:C448"/>
    <mergeCell ref="C450:C452"/>
    <mergeCell ref="C454:C456"/>
    <mergeCell ref="C506:C508"/>
    <mergeCell ref="C510:C512"/>
    <mergeCell ref="C514:C516"/>
    <mergeCell ref="C518:C520"/>
    <mergeCell ref="C522:C524"/>
    <mergeCell ref="C526:C528"/>
    <mergeCell ref="C482:C484"/>
    <mergeCell ref="C486:C488"/>
    <mergeCell ref="C490:C492"/>
    <mergeCell ref="C494:C496"/>
    <mergeCell ref="C498:C500"/>
    <mergeCell ref="C502:C504"/>
    <mergeCell ref="C555:C557"/>
    <mergeCell ref="C559:C561"/>
    <mergeCell ref="C563:C565"/>
    <mergeCell ref="C567:C569"/>
    <mergeCell ref="C571:C573"/>
    <mergeCell ref="C587:C589"/>
    <mergeCell ref="C530:C532"/>
    <mergeCell ref="C534:C536"/>
    <mergeCell ref="C539:C541"/>
    <mergeCell ref="C543:C545"/>
    <mergeCell ref="C547:C549"/>
    <mergeCell ref="C551:C553"/>
    <mergeCell ref="C575:C577"/>
    <mergeCell ref="C579:C581"/>
    <mergeCell ref="C583:C585"/>
    <mergeCell ref="C650:C652"/>
    <mergeCell ref="C654:C656"/>
    <mergeCell ref="C658:C660"/>
    <mergeCell ref="C614:C616"/>
    <mergeCell ref="C618:C620"/>
    <mergeCell ref="C622:C624"/>
    <mergeCell ref="C626:C628"/>
    <mergeCell ref="C630:C632"/>
    <mergeCell ref="C634:C636"/>
    <mergeCell ref="C590:C592"/>
    <mergeCell ref="C594:C596"/>
    <mergeCell ref="C598:C600"/>
    <mergeCell ref="C602:C604"/>
    <mergeCell ref="C606:C608"/>
    <mergeCell ref="C610:C612"/>
    <mergeCell ref="C638:C640"/>
    <mergeCell ref="C642:C644"/>
    <mergeCell ref="C646:C648"/>
  </mergeCells>
  <pageMargins left="0.511811024" right="0.511811024" top="0.78740157499999996" bottom="0.78740157499999996" header="0.31496062000000002" footer="0.31496062000000002"/>
  <pageSetup paperSize="9" scale="8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00"/>
  </sheetPr>
  <dimension ref="A1:J77"/>
  <sheetViews>
    <sheetView zoomScaleNormal="100" workbookViewId="0">
      <selection activeCell="G10" sqref="G10"/>
    </sheetView>
  </sheetViews>
  <sheetFormatPr defaultRowHeight="15" x14ac:dyDescent="0.25"/>
  <cols>
    <col min="1" max="1" width="10.7109375" style="166" customWidth="1"/>
    <col min="2" max="2" width="17.140625" style="166" customWidth="1"/>
    <col min="3" max="3" width="67.85546875" style="1" customWidth="1"/>
    <col min="4" max="4" width="9.28515625" style="166" customWidth="1"/>
    <col min="5" max="5" width="10.5703125" style="170" customWidth="1"/>
  </cols>
  <sheetData>
    <row r="1" spans="1:5" x14ac:dyDescent="0.25">
      <c r="A1" s="25" t="s">
        <v>2</v>
      </c>
      <c r="B1" s="281" t="s">
        <v>352</v>
      </c>
      <c r="C1" s="281"/>
      <c r="D1" s="121"/>
      <c r="E1" s="144"/>
    </row>
    <row r="2" spans="1:5" x14ac:dyDescent="0.25">
      <c r="A2" s="36" t="s">
        <v>353</v>
      </c>
      <c r="B2" s="145" t="s">
        <v>354</v>
      </c>
      <c r="C2" s="22"/>
      <c r="D2" s="143"/>
      <c r="E2" s="146"/>
    </row>
    <row r="3" spans="1:5" x14ac:dyDescent="0.25">
      <c r="A3" s="36" t="s">
        <v>17</v>
      </c>
      <c r="B3" s="145" t="s">
        <v>355</v>
      </c>
      <c r="C3" s="5"/>
      <c r="D3" s="143"/>
      <c r="E3" s="146"/>
    </row>
    <row r="4" spans="1:5" x14ac:dyDescent="0.25">
      <c r="A4" s="36" t="s">
        <v>18</v>
      </c>
      <c r="B4" s="145"/>
      <c r="C4" s="5"/>
      <c r="D4" s="6"/>
      <c r="E4" s="147"/>
    </row>
    <row r="5" spans="1:5" ht="15.75" thickBot="1" x14ac:dyDescent="0.3">
      <c r="A5" s="148"/>
      <c r="B5" s="149"/>
      <c r="C5" s="150"/>
      <c r="D5" s="151"/>
      <c r="E5" s="152"/>
    </row>
    <row r="6" spans="1:5" ht="15.75" thickTop="1" x14ac:dyDescent="0.25">
      <c r="A6" s="356" t="s">
        <v>356</v>
      </c>
      <c r="B6" s="356"/>
      <c r="C6" s="356"/>
      <c r="D6" s="356"/>
      <c r="E6" s="356"/>
    </row>
    <row r="7" spans="1:5" ht="15" customHeight="1" x14ac:dyDescent="0.25">
      <c r="A7" s="357" t="s">
        <v>357</v>
      </c>
      <c r="B7" s="357"/>
      <c r="C7" s="357"/>
      <c r="D7" s="357"/>
      <c r="E7" s="357"/>
    </row>
    <row r="8" spans="1:5" x14ac:dyDescent="0.25">
      <c r="A8" s="136" t="s">
        <v>29</v>
      </c>
      <c r="B8" s="136"/>
      <c r="C8" s="153" t="s">
        <v>170</v>
      </c>
      <c r="D8" s="136"/>
      <c r="E8" s="154"/>
    </row>
    <row r="9" spans="1:5" ht="25.5" x14ac:dyDescent="0.25">
      <c r="A9" s="155"/>
      <c r="B9" s="155"/>
      <c r="C9" s="156" t="s">
        <v>358</v>
      </c>
      <c r="D9" s="155" t="s">
        <v>63</v>
      </c>
      <c r="E9" s="157"/>
    </row>
    <row r="10" spans="1:5" ht="25.5" x14ac:dyDescent="0.25">
      <c r="A10" s="155"/>
      <c r="B10" s="155"/>
      <c r="C10" s="156" t="s">
        <v>359</v>
      </c>
      <c r="D10" s="155" t="s">
        <v>63</v>
      </c>
      <c r="E10" s="157"/>
    </row>
    <row r="11" spans="1:5" x14ac:dyDescent="0.25">
      <c r="A11" s="155"/>
      <c r="B11" s="158"/>
      <c r="C11" s="156" t="s">
        <v>360</v>
      </c>
      <c r="D11" s="155" t="s">
        <v>63</v>
      </c>
      <c r="E11" s="157"/>
    </row>
    <row r="12" spans="1:5" x14ac:dyDescent="0.25">
      <c r="A12" s="155"/>
      <c r="B12" s="155"/>
      <c r="C12" s="156" t="s">
        <v>361</v>
      </c>
      <c r="D12" s="155" t="s">
        <v>63</v>
      </c>
      <c r="E12" s="157"/>
    </row>
    <row r="13" spans="1:5" x14ac:dyDescent="0.25">
      <c r="A13" s="155"/>
      <c r="B13" s="155"/>
      <c r="C13" s="156" t="s">
        <v>362</v>
      </c>
      <c r="D13" s="155" t="s">
        <v>63</v>
      </c>
      <c r="E13" s="157"/>
    </row>
    <row r="14" spans="1:5" x14ac:dyDescent="0.25">
      <c r="A14" s="155"/>
      <c r="B14" s="155"/>
      <c r="C14" s="156" t="s">
        <v>363</v>
      </c>
      <c r="D14" s="155" t="s">
        <v>27</v>
      </c>
      <c r="E14" s="157"/>
    </row>
    <row r="15" spans="1:5" x14ac:dyDescent="0.25">
      <c r="A15" s="155"/>
      <c r="B15" s="155"/>
      <c r="C15" s="156" t="s">
        <v>364</v>
      </c>
      <c r="D15" s="155" t="s">
        <v>27</v>
      </c>
      <c r="E15" s="157"/>
    </row>
    <row r="16" spans="1:5" ht="25.5" x14ac:dyDescent="0.25">
      <c r="A16" s="155"/>
      <c r="B16" s="158"/>
      <c r="C16" s="156" t="s">
        <v>365</v>
      </c>
      <c r="D16" s="155" t="s">
        <v>25</v>
      </c>
      <c r="E16" s="159"/>
    </row>
    <row r="17" spans="1:10" ht="25.5" x14ac:dyDescent="0.25">
      <c r="A17" s="155"/>
      <c r="B17" s="155"/>
      <c r="C17" s="156" t="s">
        <v>366</v>
      </c>
      <c r="D17" s="155" t="s">
        <v>25</v>
      </c>
      <c r="E17" s="157"/>
    </row>
    <row r="18" spans="1:10" ht="25.5" x14ac:dyDescent="0.25">
      <c r="A18" s="155"/>
      <c r="B18" s="158"/>
      <c r="C18" s="156" t="s">
        <v>367</v>
      </c>
      <c r="D18" s="155" t="s">
        <v>25</v>
      </c>
      <c r="E18" s="157"/>
    </row>
    <row r="19" spans="1:10" ht="25.5" x14ac:dyDescent="0.25">
      <c r="A19" s="155"/>
      <c r="B19" s="155"/>
      <c r="C19" s="156" t="s">
        <v>368</v>
      </c>
      <c r="D19" s="155" t="s">
        <v>25</v>
      </c>
      <c r="E19" s="159"/>
    </row>
    <row r="20" spans="1:10" ht="25.5" x14ac:dyDescent="0.25">
      <c r="A20" s="155"/>
      <c r="B20" s="155"/>
      <c r="C20" s="156" t="s">
        <v>369</v>
      </c>
      <c r="D20" s="155" t="s">
        <v>25</v>
      </c>
      <c r="E20" s="159"/>
    </row>
    <row r="21" spans="1:10" ht="25.5" x14ac:dyDescent="0.25">
      <c r="A21" s="155"/>
      <c r="B21" s="155"/>
      <c r="C21" s="156" t="s">
        <v>370</v>
      </c>
      <c r="D21" s="155" t="s">
        <v>25</v>
      </c>
      <c r="E21" s="159"/>
    </row>
    <row r="22" spans="1:10" x14ac:dyDescent="0.25">
      <c r="A22" s="155"/>
      <c r="B22" s="155"/>
      <c r="C22" s="156" t="s">
        <v>371</v>
      </c>
      <c r="D22" s="155" t="s">
        <v>5</v>
      </c>
      <c r="E22" s="157"/>
    </row>
    <row r="23" spans="1:10" x14ac:dyDescent="0.25">
      <c r="A23" s="155"/>
      <c r="B23" s="155"/>
      <c r="C23" s="156" t="s">
        <v>372</v>
      </c>
      <c r="D23" s="155" t="s">
        <v>25</v>
      </c>
      <c r="E23" s="157"/>
    </row>
    <row r="24" spans="1:10" ht="25.5" x14ac:dyDescent="0.25">
      <c r="A24" s="155"/>
      <c r="B24" s="155"/>
      <c r="C24" s="156" t="s">
        <v>337</v>
      </c>
      <c r="D24" s="160" t="s">
        <v>25</v>
      </c>
      <c r="E24" s="159"/>
    </row>
    <row r="25" spans="1:10" ht="25.5" x14ac:dyDescent="0.25">
      <c r="A25" s="155"/>
      <c r="B25" s="155"/>
      <c r="C25" s="156" t="s">
        <v>373</v>
      </c>
      <c r="D25" s="155" t="s">
        <v>5</v>
      </c>
      <c r="E25" s="159"/>
    </row>
    <row r="26" spans="1:10" ht="25.5" x14ac:dyDescent="0.25">
      <c r="A26" s="155"/>
      <c r="B26" s="155"/>
      <c r="C26" s="156" t="s">
        <v>374</v>
      </c>
      <c r="D26" s="155" t="s">
        <v>5</v>
      </c>
      <c r="E26" s="157"/>
    </row>
    <row r="27" spans="1:10" ht="25.5" x14ac:dyDescent="0.25">
      <c r="A27" s="155"/>
      <c r="B27" s="155"/>
      <c r="C27" s="156" t="s">
        <v>375</v>
      </c>
      <c r="D27" s="155" t="s">
        <v>25</v>
      </c>
      <c r="E27" s="157"/>
    </row>
    <row r="28" spans="1:10" ht="25.5" x14ac:dyDescent="0.25">
      <c r="A28" s="155"/>
      <c r="B28" s="155"/>
      <c r="C28" s="156" t="s">
        <v>376</v>
      </c>
      <c r="D28" s="155" t="s">
        <v>25</v>
      </c>
      <c r="E28" s="157"/>
    </row>
    <row r="29" spans="1:10" ht="25.5" x14ac:dyDescent="0.25">
      <c r="A29" s="155"/>
      <c r="B29" s="155"/>
      <c r="C29" s="156" t="s">
        <v>377</v>
      </c>
      <c r="D29" s="155" t="s">
        <v>25</v>
      </c>
      <c r="E29" s="157"/>
      <c r="J29" s="161"/>
    </row>
    <row r="30" spans="1:10" ht="25.5" x14ac:dyDescent="0.25">
      <c r="A30" s="155"/>
      <c r="B30" s="155"/>
      <c r="C30" s="156" t="s">
        <v>378</v>
      </c>
      <c r="D30" s="155" t="s">
        <v>25</v>
      </c>
      <c r="E30" s="157"/>
    </row>
    <row r="31" spans="1:10" ht="25.5" x14ac:dyDescent="0.25">
      <c r="A31" s="155"/>
      <c r="B31" s="155"/>
      <c r="C31" s="156" t="s">
        <v>379</v>
      </c>
      <c r="D31" s="155" t="s">
        <v>25</v>
      </c>
      <c r="E31" s="157"/>
    </row>
    <row r="32" spans="1:10" ht="25.5" x14ac:dyDescent="0.25">
      <c r="A32" s="155"/>
      <c r="B32" s="155"/>
      <c r="C32" s="156" t="s">
        <v>380</v>
      </c>
      <c r="D32" s="155" t="s">
        <v>25</v>
      </c>
      <c r="E32" s="157"/>
    </row>
    <row r="33" spans="1:5" ht="25.5" x14ac:dyDescent="0.25">
      <c r="A33" s="155"/>
      <c r="B33" s="155"/>
      <c r="C33" s="156" t="s">
        <v>381</v>
      </c>
      <c r="D33" s="155" t="s">
        <v>25</v>
      </c>
      <c r="E33" s="157"/>
    </row>
    <row r="34" spans="1:5" ht="25.5" x14ac:dyDescent="0.25">
      <c r="A34" s="155"/>
      <c r="B34" s="155"/>
      <c r="C34" s="156" t="s">
        <v>382</v>
      </c>
      <c r="D34" s="155" t="s">
        <v>25</v>
      </c>
      <c r="E34" s="157"/>
    </row>
    <row r="35" spans="1:5" ht="38.25" x14ac:dyDescent="0.25">
      <c r="A35" s="155"/>
      <c r="B35" s="155"/>
      <c r="C35" s="156" t="s">
        <v>383</v>
      </c>
      <c r="D35" s="155" t="s">
        <v>25</v>
      </c>
      <c r="E35" s="157"/>
    </row>
    <row r="36" spans="1:5" ht="38.25" x14ac:dyDescent="0.25">
      <c r="A36" s="155"/>
      <c r="B36" s="155"/>
      <c r="C36" s="156" t="s">
        <v>384</v>
      </c>
      <c r="D36" s="155" t="s">
        <v>25</v>
      </c>
      <c r="E36" s="157"/>
    </row>
    <row r="37" spans="1:5" ht="38.25" x14ac:dyDescent="0.25">
      <c r="A37" s="155"/>
      <c r="B37" s="155"/>
      <c r="C37" s="156" t="s">
        <v>385</v>
      </c>
      <c r="D37" s="155" t="s">
        <v>25</v>
      </c>
      <c r="E37" s="157"/>
    </row>
    <row r="38" spans="1:5" ht="25.5" x14ac:dyDescent="0.25">
      <c r="A38" s="155"/>
      <c r="B38" s="158"/>
      <c r="C38" s="156" t="s">
        <v>386</v>
      </c>
      <c r="D38" s="155" t="s">
        <v>63</v>
      </c>
      <c r="E38" s="157"/>
    </row>
    <row r="39" spans="1:5" ht="25.5" x14ac:dyDescent="0.25">
      <c r="A39" s="155"/>
      <c r="B39" s="155"/>
      <c r="C39" s="156" t="s">
        <v>387</v>
      </c>
      <c r="D39" s="155" t="s">
        <v>25</v>
      </c>
      <c r="E39" s="157"/>
    </row>
    <row r="40" spans="1:5" ht="25.5" x14ac:dyDescent="0.25">
      <c r="A40" s="155"/>
      <c r="B40" s="155"/>
      <c r="C40" s="156" t="s">
        <v>388</v>
      </c>
      <c r="D40" s="155" t="s">
        <v>25</v>
      </c>
      <c r="E40" s="157"/>
    </row>
    <row r="41" spans="1:5" ht="25.5" x14ac:dyDescent="0.25">
      <c r="A41" s="155"/>
      <c r="B41" s="155"/>
      <c r="C41" s="156" t="s">
        <v>389</v>
      </c>
      <c r="D41" s="155" t="s">
        <v>25</v>
      </c>
      <c r="E41" s="157"/>
    </row>
    <row r="42" spans="1:5" x14ac:dyDescent="0.25">
      <c r="A42" s="155"/>
      <c r="B42" s="155"/>
      <c r="C42" s="162" t="s">
        <v>390</v>
      </c>
      <c r="D42" s="155" t="s">
        <v>25</v>
      </c>
      <c r="E42" s="157"/>
    </row>
    <row r="43" spans="1:5" x14ac:dyDescent="0.25">
      <c r="A43" s="155"/>
      <c r="B43" s="155"/>
      <c r="C43" s="162" t="s">
        <v>391</v>
      </c>
      <c r="D43" s="155" t="s">
        <v>25</v>
      </c>
      <c r="E43" s="157"/>
    </row>
    <row r="44" spans="1:5" x14ac:dyDescent="0.25">
      <c r="A44" s="155"/>
      <c r="B44" s="158"/>
      <c r="C44" s="162" t="s">
        <v>392</v>
      </c>
      <c r="D44" s="155" t="s">
        <v>25</v>
      </c>
      <c r="E44" s="157"/>
    </row>
    <row r="45" spans="1:5" ht="25.5" x14ac:dyDescent="0.25">
      <c r="A45" s="155"/>
      <c r="B45" s="158"/>
      <c r="C45" s="163" t="s">
        <v>393</v>
      </c>
      <c r="D45" s="164" t="s">
        <v>5</v>
      </c>
      <c r="E45" s="159"/>
    </row>
    <row r="46" spans="1:5" ht="25.5" x14ac:dyDescent="0.25">
      <c r="A46" s="155"/>
      <c r="B46" s="155"/>
      <c r="C46" s="156" t="s">
        <v>394</v>
      </c>
      <c r="D46" s="155" t="s">
        <v>25</v>
      </c>
      <c r="E46" s="157"/>
    </row>
    <row r="47" spans="1:5" ht="25.5" x14ac:dyDescent="0.25">
      <c r="A47" s="155"/>
      <c r="B47" s="155"/>
      <c r="C47" s="156" t="s">
        <v>395</v>
      </c>
      <c r="D47" s="155" t="s">
        <v>25</v>
      </c>
      <c r="E47" s="157"/>
    </row>
    <row r="48" spans="1:5" ht="25.5" x14ac:dyDescent="0.25">
      <c r="A48" s="155"/>
      <c r="B48" s="155"/>
      <c r="C48" s="32" t="s">
        <v>396</v>
      </c>
      <c r="D48" s="165" t="s">
        <v>63</v>
      </c>
      <c r="E48" s="159"/>
    </row>
    <row r="49" spans="1:8" ht="25.5" x14ac:dyDescent="0.25">
      <c r="A49" s="155"/>
      <c r="B49" s="155"/>
      <c r="C49" s="32" t="s">
        <v>397</v>
      </c>
      <c r="D49" s="165" t="s">
        <v>63</v>
      </c>
      <c r="E49" s="159"/>
    </row>
    <row r="50" spans="1:8" ht="25.5" x14ac:dyDescent="0.25">
      <c r="A50" s="155"/>
      <c r="B50" s="155"/>
      <c r="C50" s="32" t="s">
        <v>398</v>
      </c>
      <c r="D50" s="165" t="s">
        <v>63</v>
      </c>
      <c r="E50" s="159"/>
    </row>
    <row r="51" spans="1:8" ht="25.5" x14ac:dyDescent="0.25">
      <c r="A51" s="155"/>
      <c r="B51" s="155"/>
      <c r="C51" s="32" t="s">
        <v>399</v>
      </c>
      <c r="D51" s="165" t="s">
        <v>63</v>
      </c>
      <c r="E51" s="159"/>
    </row>
    <row r="52" spans="1:8" ht="25.5" x14ac:dyDescent="0.25">
      <c r="A52" s="155"/>
      <c r="B52" s="155"/>
      <c r="C52" s="156" t="s">
        <v>400</v>
      </c>
      <c r="D52" s="155" t="s">
        <v>27</v>
      </c>
      <c r="E52" s="157"/>
    </row>
    <row r="53" spans="1:8" ht="25.5" x14ac:dyDescent="0.25">
      <c r="A53" s="155"/>
      <c r="B53" s="155"/>
      <c r="C53" s="156" t="s">
        <v>401</v>
      </c>
      <c r="D53" s="155" t="s">
        <v>27</v>
      </c>
      <c r="E53" s="157"/>
    </row>
    <row r="54" spans="1:8" ht="25.5" x14ac:dyDescent="0.25">
      <c r="A54" s="155"/>
      <c r="B54" s="155"/>
      <c r="C54" s="156" t="s">
        <v>341</v>
      </c>
      <c r="D54" s="164" t="s">
        <v>27</v>
      </c>
      <c r="E54" s="157"/>
    </row>
    <row r="55" spans="1:8" x14ac:dyDescent="0.25">
      <c r="A55" s="155"/>
      <c r="B55" s="155"/>
      <c r="C55" s="156" t="s">
        <v>402</v>
      </c>
      <c r="D55" s="164" t="s">
        <v>5</v>
      </c>
      <c r="E55" s="157"/>
    </row>
    <row r="56" spans="1:8" x14ac:dyDescent="0.25">
      <c r="A56" s="155"/>
      <c r="B56" s="155"/>
      <c r="C56" s="156" t="s">
        <v>403</v>
      </c>
      <c r="D56" s="155" t="s">
        <v>25</v>
      </c>
      <c r="E56" s="157"/>
    </row>
    <row r="57" spans="1:8" x14ac:dyDescent="0.25">
      <c r="A57" s="155"/>
      <c r="B57" s="155"/>
      <c r="C57" s="156" t="s">
        <v>404</v>
      </c>
      <c r="D57" s="155" t="s">
        <v>25</v>
      </c>
      <c r="E57" s="157"/>
    </row>
    <row r="58" spans="1:8" x14ac:dyDescent="0.25">
      <c r="A58" s="155"/>
      <c r="B58" s="155"/>
      <c r="C58" s="156" t="s">
        <v>405</v>
      </c>
      <c r="D58" s="155" t="s">
        <v>25</v>
      </c>
      <c r="E58" s="157"/>
    </row>
    <row r="59" spans="1:8" ht="25.5" x14ac:dyDescent="0.25">
      <c r="A59" s="155"/>
      <c r="B59" s="158"/>
      <c r="C59" s="156" t="s">
        <v>406</v>
      </c>
      <c r="D59" s="164" t="s">
        <v>5</v>
      </c>
      <c r="E59" s="157"/>
    </row>
    <row r="60" spans="1:8" ht="25.5" x14ac:dyDescent="0.25">
      <c r="A60" s="155"/>
      <c r="B60" s="155"/>
      <c r="C60" s="156" t="s">
        <v>407</v>
      </c>
      <c r="D60" s="155" t="s">
        <v>62</v>
      </c>
      <c r="E60" s="157"/>
    </row>
    <row r="61" spans="1:8" x14ac:dyDescent="0.25">
      <c r="A61" s="155"/>
      <c r="B61" s="155"/>
      <c r="C61" s="156" t="s">
        <v>408</v>
      </c>
      <c r="D61" s="155" t="s">
        <v>62</v>
      </c>
      <c r="E61" s="157"/>
    </row>
    <row r="62" spans="1:8" x14ac:dyDescent="0.25">
      <c r="A62" s="155"/>
      <c r="B62" s="158"/>
      <c r="C62" s="156" t="s">
        <v>409</v>
      </c>
      <c r="D62" s="155" t="s">
        <v>25</v>
      </c>
      <c r="E62" s="157"/>
      <c r="F62" s="358"/>
      <c r="G62" s="358"/>
      <c r="H62" s="358"/>
    </row>
    <row r="63" spans="1:8" x14ac:dyDescent="0.25">
      <c r="C63" s="167"/>
      <c r="D63" s="168"/>
      <c r="E63" s="157"/>
    </row>
    <row r="64" spans="1:8" x14ac:dyDescent="0.25">
      <c r="C64" s="167"/>
      <c r="D64" s="168"/>
      <c r="E64" s="169"/>
    </row>
    <row r="65" spans="1:5" x14ac:dyDescent="0.25">
      <c r="C65" s="167"/>
      <c r="D65" s="168"/>
      <c r="E65" s="169"/>
    </row>
    <row r="66" spans="1:5" x14ac:dyDescent="0.25">
      <c r="A66" s="1"/>
      <c r="B66" s="1"/>
      <c r="C66" s="167"/>
      <c r="D66" s="168"/>
      <c r="E66" s="169"/>
    </row>
    <row r="67" spans="1:5" x14ac:dyDescent="0.25">
      <c r="C67" s="167"/>
      <c r="D67" s="168"/>
      <c r="E67" s="169"/>
    </row>
    <row r="68" spans="1:5" x14ac:dyDescent="0.25">
      <c r="C68" s="167"/>
      <c r="D68" s="168"/>
    </row>
    <row r="69" spans="1:5" x14ac:dyDescent="0.25">
      <c r="C69" s="167"/>
      <c r="D69" s="168"/>
    </row>
    <row r="70" spans="1:5" x14ac:dyDescent="0.25">
      <c r="C70" s="167"/>
      <c r="D70" s="168"/>
    </row>
    <row r="71" spans="1:5" x14ac:dyDescent="0.25">
      <c r="C71" s="167"/>
      <c r="D71" s="168"/>
      <c r="E71" s="171"/>
    </row>
    <row r="72" spans="1:5" x14ac:dyDescent="0.25">
      <c r="C72" s="167"/>
      <c r="D72" s="168"/>
      <c r="E72" s="171"/>
    </row>
    <row r="73" spans="1:5" x14ac:dyDescent="0.25">
      <c r="C73" s="167"/>
      <c r="D73" s="168"/>
    </row>
    <row r="74" spans="1:5" x14ac:dyDescent="0.25">
      <c r="C74" s="156"/>
    </row>
    <row r="75" spans="1:5" x14ac:dyDescent="0.25">
      <c r="C75" s="162"/>
    </row>
    <row r="76" spans="1:5" x14ac:dyDescent="0.25">
      <c r="C76" s="162"/>
    </row>
    <row r="77" spans="1:5" x14ac:dyDescent="0.25">
      <c r="C77" s="162"/>
    </row>
  </sheetData>
  <mergeCells count="4">
    <mergeCell ref="B1:C1"/>
    <mergeCell ref="A6:E6"/>
    <mergeCell ref="A7:E7"/>
    <mergeCell ref="F62:H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RESUMO</vt:lpstr>
      <vt:lpstr>PLANILHA ORÇAMENTARIA</vt:lpstr>
      <vt:lpstr>BDI - Aliquota ISSQN - 5,0%</vt:lpstr>
      <vt:lpstr>ENCARGOS SOCIAIS</vt:lpstr>
      <vt:lpstr>CPU</vt:lpstr>
      <vt:lpstr>MAPA DE COTAÇÃO</vt:lpstr>
      <vt:lpstr>MAPA DE REFERÊNCIA</vt:lpstr>
      <vt:lpstr>quant-elétrico</vt:lpstr>
      <vt:lpstr>'BDI - Aliquota ISSQN - 5,0%'!Area_de_impressao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045311031</dc:creator>
  <cp:lastModifiedBy>Ranulfo Jose dos Reis Filho</cp:lastModifiedBy>
  <cp:lastPrinted>2018-02-15T12:29:56Z</cp:lastPrinted>
  <dcterms:created xsi:type="dcterms:W3CDTF">2015-08-31T13:56:44Z</dcterms:created>
  <dcterms:modified xsi:type="dcterms:W3CDTF">2018-06-08T18:17:18Z</dcterms:modified>
</cp:coreProperties>
</file>